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  <sheet name="Powierzchnia skarp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<sst xmlns="http://schemas.openxmlformats.org/spreadsheetml/2006/main" count="75" uniqueCount="35">
  <si>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</si>
  <si>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</si>
  <si>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</si>
  <si>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</si>
  <si>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</si>
  <si>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</si>
  <si>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</si>
  <si>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 xml:space="preserve">Zał.Nr  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</si>
  <si>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</si>
  <si>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</si>
  <si>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</si>
  <si>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</si>
  <si>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</si>
  <si>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</si>
  <si>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</si>
  <si>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</si>
  <si>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</si>
  <si>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</si>
  <si>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</si>
  <si>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Zużycie na</t>
  </si>
  <si>
    <t>objętości</t>
  </si>
  <si>
    <t>algebraiczna</t>
  </si>
  <si>
    <t>(+)</t>
  </si>
  <si>
    <t>(-)</t>
  </si>
  <si>
    <t>m2</t>
  </si>
  <si>
    <t>mb</t>
  </si>
  <si>
    <t>m3</t>
  </si>
  <si>
    <t>0+</t>
  </si>
  <si>
    <t>kierunek PK-0; PK-1</t>
  </si>
  <si>
    <t>kierunek PK-0; PK-2</t>
  </si>
  <si>
    <t>kierunek PK-0; PK-3</t>
  </si>
  <si>
    <t>kierunek PK-0; PK-4</t>
  </si>
  <si>
    <t>kierunek PK-0; PK-5</t>
  </si>
  <si>
    <t>,</t>
  </si>
  <si>
    <t>Zał. Nr 3-1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</si>
</sst>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16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15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21" fillId="15" borderId="0" xfId="0" applyNumberFormat="1" applyFont="1" applyFill="1" applyBorder="1" applyAlignment="1">
      <alignment horizontal="center"/>
    </xf>
    <xf numFmtId="1" fontId="14" fillId="15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21" fillId="15" borderId="0" xfId="0" applyNumberFormat="1" applyFont="1" applyFill="1" applyBorder="1" applyAlignment="1">
      <alignment horizontal="center"/>
    </xf>
    <xf numFmtId="1" fontId="24" fillId="15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6" fontId="21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15" borderId="0" xfId="0" applyNumberFormat="1" applyFont="1" applyFill="1" applyBorder="1" applyAlignment="1">
      <alignment/>
    </xf>
    <xf numFmtId="169" fontId="24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/>
    </xf>
    <xf numFmtId="1" fontId="25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21" fillId="0" borderId="19" xfId="0" applyNumberFormat="1" applyFont="1" applyBorder="1" applyAlignment="1">
      <alignment horizontal="center"/>
    </xf>
    <xf numFmtId="166" fontId="21" fillId="0" borderId="20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166" fontId="21" fillId="0" borderId="17" xfId="0" applyNumberFormat="1" applyFont="1" applyBorder="1" applyAlignment="1">
      <alignment horizontal="center"/>
    </xf>
    <xf numFmtId="166" fontId="14" fillId="18" borderId="10" xfId="0" applyNumberFormat="1" applyFont="1" applyFill="1" applyBorder="1" applyAlignment="1">
      <alignment horizontal="center"/>
    </xf>
    <xf numFmtId="166" fontId="14" fillId="18" borderId="27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14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166" fontId="24" fillId="0" borderId="21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1" fillId="0" borderId="32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3" xfId="0" applyBorder="1" applyAlignment="1">
      <alignment/>
    </xf>
    <xf numFmtId="1" fontId="25" fillId="0" borderId="1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textRotation="90"/>
    </xf>
    <xf numFmtId="0" fontId="19" fillId="0" borderId="39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textRotation="90"/>
    </xf>
    <xf numFmtId="0" fontId="19" fillId="0" borderId="39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/>
    </xf>
    <xf numFmtId="0" fontId="9" fillId="0" borderId="2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111</xdr:row>
      <xdr:rowOff>0</xdr:rowOff>
    </xdr:from>
    <xdr:to>
      <xdr:col>9</xdr:col>
      <xdr:colOff>0</xdr:colOff>
      <xdr:row>111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95725" y="181260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0</xdr:colOff>
      <xdr:row>111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95650" y="181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111</xdr:row>
      <xdr:rowOff>0</xdr:rowOff>
    </xdr:from>
    <xdr:to>
      <xdr:col>10</xdr:col>
      <xdr:colOff>0</xdr:colOff>
      <xdr:row>111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400550" y="1812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7"/>
  <sheetViews>
    <sheetView tabSelected="1" view="pageLayout" workbookViewId="0" topLeftCell="B1">
      <selection activeCell="N2" sqref="N2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N2" t="s">
        <v>34</v>
      </c>
    </row>
    <row r="3" ht="12.75">
      <c r="P3" s="28"/>
    </row>
    <row r="4" spans="1:14" ht="20.25">
      <c r="A4" s="115" t="s">
        <v>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.7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 customHeight="1">
      <c r="A6" s="116" t="s">
        <v>0</v>
      </c>
      <c r="B6" s="118" t="s">
        <v>12</v>
      </c>
      <c r="C6" s="118" t="s">
        <v>13</v>
      </c>
      <c r="D6" s="118"/>
      <c r="E6" s="118" t="s">
        <v>14</v>
      </c>
      <c r="F6" s="118"/>
      <c r="G6" s="122" t="s">
        <v>15</v>
      </c>
      <c r="H6" s="118" t="s">
        <v>16</v>
      </c>
      <c r="I6" s="125"/>
      <c r="J6" s="134" t="s">
        <v>19</v>
      </c>
      <c r="K6" s="127" t="s">
        <v>17</v>
      </c>
      <c r="L6" s="128"/>
      <c r="M6" s="127" t="s">
        <v>18</v>
      </c>
      <c r="N6" s="129"/>
    </row>
    <row r="7" spans="1:14" ht="12.75">
      <c r="A7" s="117"/>
      <c r="B7" s="119"/>
      <c r="C7" s="121"/>
      <c r="D7" s="121"/>
      <c r="E7" s="121"/>
      <c r="F7" s="121"/>
      <c r="G7" s="123"/>
      <c r="H7" s="121"/>
      <c r="I7" s="126"/>
      <c r="J7" s="135"/>
      <c r="K7" s="130" t="s">
        <v>20</v>
      </c>
      <c r="L7" s="106"/>
      <c r="M7" s="130" t="s">
        <v>21</v>
      </c>
      <c r="N7" s="107"/>
    </row>
    <row r="8" spans="1:14" ht="12.75">
      <c r="A8" s="117"/>
      <c r="B8" s="120"/>
      <c r="C8" s="29" t="s">
        <v>8</v>
      </c>
      <c r="D8" s="29" t="s">
        <v>9</v>
      </c>
      <c r="E8" s="29" t="s">
        <v>8</v>
      </c>
      <c r="F8" s="29" t="s">
        <v>9</v>
      </c>
      <c r="G8" s="123"/>
      <c r="H8" s="29" t="s">
        <v>8</v>
      </c>
      <c r="I8" s="29" t="s">
        <v>9</v>
      </c>
      <c r="J8" s="135"/>
      <c r="K8" s="29" t="s">
        <v>8</v>
      </c>
      <c r="L8" s="29" t="s">
        <v>9</v>
      </c>
      <c r="M8" s="29" t="s">
        <v>8</v>
      </c>
      <c r="N8" s="30" t="s">
        <v>9</v>
      </c>
    </row>
    <row r="9" spans="1:14" ht="12.75">
      <c r="A9" s="117"/>
      <c r="B9" s="120"/>
      <c r="C9" s="31" t="s">
        <v>22</v>
      </c>
      <c r="D9" s="31" t="s">
        <v>23</v>
      </c>
      <c r="E9" s="31" t="s">
        <v>22</v>
      </c>
      <c r="F9" s="31" t="s">
        <v>23</v>
      </c>
      <c r="G9" s="124"/>
      <c r="H9" s="31" t="s">
        <v>22</v>
      </c>
      <c r="I9" s="31" t="s">
        <v>23</v>
      </c>
      <c r="J9" s="136"/>
      <c r="K9" s="31" t="s">
        <v>22</v>
      </c>
      <c r="L9" s="31" t="s">
        <v>23</v>
      </c>
      <c r="M9" s="31" t="s">
        <v>22</v>
      </c>
      <c r="N9" s="32" t="s">
        <v>23</v>
      </c>
    </row>
    <row r="10" spans="1:14" ht="12.75">
      <c r="A10" s="117"/>
      <c r="B10" s="121"/>
      <c r="C10" s="131" t="s">
        <v>24</v>
      </c>
      <c r="D10" s="131"/>
      <c r="E10" s="131" t="s">
        <v>24</v>
      </c>
      <c r="F10" s="131"/>
      <c r="G10" s="34" t="s">
        <v>25</v>
      </c>
      <c r="H10" s="131" t="s">
        <v>26</v>
      </c>
      <c r="I10" s="131"/>
      <c r="J10" s="33" t="s">
        <v>26</v>
      </c>
      <c r="K10" s="131" t="s">
        <v>26</v>
      </c>
      <c r="L10" s="131"/>
      <c r="M10" s="131" t="s">
        <v>26</v>
      </c>
      <c r="N10" s="132"/>
    </row>
    <row r="11" spans="1:14" ht="12.75">
      <c r="A11" s="99"/>
      <c r="B11" s="112" t="s">
        <v>28</v>
      </c>
      <c r="C11" s="113"/>
      <c r="D11" s="113"/>
      <c r="E11" s="113"/>
      <c r="F11" s="113"/>
      <c r="G11" s="114"/>
      <c r="H11" s="33"/>
      <c r="I11" s="33"/>
      <c r="J11" s="33"/>
      <c r="K11" s="33"/>
      <c r="L11" s="33"/>
      <c r="M11" s="33"/>
      <c r="N11" s="98"/>
    </row>
    <row r="12" spans="1:14" ht="12.75">
      <c r="A12" s="66" t="s">
        <v>27</v>
      </c>
      <c r="B12" s="85">
        <v>0</v>
      </c>
      <c r="C12" s="71">
        <v>0</v>
      </c>
      <c r="D12" s="36">
        <v>0</v>
      </c>
      <c r="E12" s="36"/>
      <c r="F12" s="36"/>
      <c r="G12" s="35"/>
      <c r="H12" s="36"/>
      <c r="I12" s="36"/>
      <c r="J12" s="36"/>
      <c r="K12" s="36"/>
      <c r="L12" s="36"/>
      <c r="M12" s="79">
        <v>0</v>
      </c>
      <c r="N12" s="80">
        <v>0</v>
      </c>
    </row>
    <row r="13" spans="1:14" ht="12.75">
      <c r="A13" s="67"/>
      <c r="B13" s="85"/>
      <c r="C13" s="72"/>
      <c r="D13" s="38"/>
      <c r="E13" s="38">
        <f>(C12+C14)/2</f>
        <v>0.165</v>
      </c>
      <c r="F13" s="38">
        <f>(D12+D14)/2</f>
        <v>0.25</v>
      </c>
      <c r="G13" s="38">
        <f>B14-B12</f>
        <v>22</v>
      </c>
      <c r="H13" s="76">
        <f>(E13*G13)</f>
        <v>3.6300000000000003</v>
      </c>
      <c r="I13" s="76">
        <f>F13*G13</f>
        <v>5.5</v>
      </c>
      <c r="J13" s="76">
        <f>IF(H13&gt;I13,I13,H13)</f>
        <v>3.6300000000000003</v>
      </c>
      <c r="K13" s="76" t="str">
        <f>IF(H13-J13=0,"0",H13-J13)</f>
        <v>0</v>
      </c>
      <c r="L13" s="76">
        <f>IF(I13-J13=0,"0",I13-J13)</f>
        <v>1.8699999999999997</v>
      </c>
      <c r="M13" s="76"/>
      <c r="N13" s="77"/>
    </row>
    <row r="14" spans="1:14" ht="12.75">
      <c r="A14" s="68"/>
      <c r="B14" s="85">
        <v>22</v>
      </c>
      <c r="C14" s="72">
        <v>0.33</v>
      </c>
      <c r="D14" s="38">
        <v>0.5</v>
      </c>
      <c r="E14" s="38"/>
      <c r="F14" s="38"/>
      <c r="G14" s="37"/>
      <c r="H14" s="76"/>
      <c r="I14" s="76"/>
      <c r="J14" s="76"/>
      <c r="K14" s="76"/>
      <c r="L14" s="76"/>
      <c r="M14" s="76">
        <f>IF((M12-N12+K13-L13)&gt;0,(M12-N12+K13-L13),0)</f>
        <v>0</v>
      </c>
      <c r="N14" s="77">
        <f>IF((M12-N12+K13-L13)&lt;0,ABS(M12-N12+K13-L13),0)</f>
        <v>1.8699999999999997</v>
      </c>
    </row>
    <row r="15" spans="1:14" ht="12.75">
      <c r="A15" s="67"/>
      <c r="B15" s="85"/>
      <c r="C15" s="73"/>
      <c r="D15" s="39"/>
      <c r="E15" s="38">
        <f>(C14+C16)/2</f>
        <v>0.375</v>
      </c>
      <c r="F15" s="38">
        <f>(D14+D16)/2</f>
        <v>0.4</v>
      </c>
      <c r="G15" s="38">
        <f>B16-B14</f>
        <v>25</v>
      </c>
      <c r="H15" s="76">
        <f>(E15*G15)</f>
        <v>9.375</v>
      </c>
      <c r="I15" s="76">
        <f>F15*G15</f>
        <v>10</v>
      </c>
      <c r="J15" s="76">
        <f>IF(H15&gt;I15,I15,H15)</f>
        <v>9.375</v>
      </c>
      <c r="K15" s="76" t="str">
        <f>IF(H15-J15=0,"0",H15-J15)</f>
        <v>0</v>
      </c>
      <c r="L15" s="76">
        <f>IF(I15-J15=0,"0",I15-J15)</f>
        <v>0.625</v>
      </c>
      <c r="M15" s="76"/>
      <c r="N15" s="77"/>
    </row>
    <row r="16" spans="1:14" ht="12.75">
      <c r="A16" s="67"/>
      <c r="B16" s="85">
        <v>47</v>
      </c>
      <c r="C16" s="72">
        <v>0.42</v>
      </c>
      <c r="D16" s="38">
        <v>0.3</v>
      </c>
      <c r="E16" s="38"/>
      <c r="F16" s="38"/>
      <c r="G16" s="37"/>
      <c r="H16" s="76"/>
      <c r="I16" s="76"/>
      <c r="J16" s="76"/>
      <c r="K16" s="76"/>
      <c r="L16" s="76"/>
      <c r="M16" s="76">
        <f>IF((M14-N14+K15-L15)&gt;0,(M14-N14+K15-L15),0)</f>
        <v>0</v>
      </c>
      <c r="N16" s="77">
        <f>IF((M14-N14+K15-L15)&lt;0,ABS(M14-N14+K15-L15),0)</f>
        <v>2.4949999999999997</v>
      </c>
    </row>
    <row r="17" spans="1:14" ht="12.75">
      <c r="A17" s="67"/>
      <c r="B17" s="85"/>
      <c r="C17" s="72"/>
      <c r="D17" s="38"/>
      <c r="E17" s="38">
        <f>(C16+C18)/2</f>
        <v>0.44999999999999996</v>
      </c>
      <c r="F17" s="38">
        <f>(D16+D18)/2</f>
        <v>0.22999999999999998</v>
      </c>
      <c r="G17" s="38">
        <f>B18-B16</f>
        <v>13.04</v>
      </c>
      <c r="H17" s="76">
        <f>(E17*G17)</f>
        <v>5.867999999999999</v>
      </c>
      <c r="I17" s="76">
        <f>F17*G17</f>
        <v>2.9991999999999996</v>
      </c>
      <c r="J17" s="76">
        <f>IF(H17&gt;I17,I17,H17)</f>
        <v>2.9991999999999996</v>
      </c>
      <c r="K17" s="76">
        <f>IF(H17-J17=0,"0",H17-J17)</f>
        <v>2.8688</v>
      </c>
      <c r="L17" s="76" t="str">
        <f>IF(I17-J17=0,"0",I17-J17)</f>
        <v>0</v>
      </c>
      <c r="M17" s="76"/>
      <c r="N17" s="77"/>
    </row>
    <row r="18" spans="1:14" ht="12.75">
      <c r="A18" s="68"/>
      <c r="B18" s="85">
        <v>60.04</v>
      </c>
      <c r="C18" s="72">
        <v>0.48</v>
      </c>
      <c r="D18" s="38">
        <v>0.16</v>
      </c>
      <c r="E18" s="38"/>
      <c r="F18" s="38"/>
      <c r="G18" s="37"/>
      <c r="H18" s="76"/>
      <c r="I18" s="76"/>
      <c r="J18" s="76"/>
      <c r="K18" s="76"/>
      <c r="L18" s="76"/>
      <c r="M18" s="76">
        <f>IF((M16-N16+K17-L17)&gt;0,(M16-N16+K17-L17),0)</f>
        <v>0.37380000000000013</v>
      </c>
      <c r="N18" s="77">
        <f>IF((M16-N16+K17-L17)&lt;0,ABS(M16-N16+K17-L17),0)</f>
        <v>0</v>
      </c>
    </row>
    <row r="19" spans="1:14" ht="12.75">
      <c r="A19" s="67"/>
      <c r="B19" s="85"/>
      <c r="C19" s="73"/>
      <c r="D19" s="39"/>
      <c r="E19" s="38"/>
      <c r="F19" s="38"/>
      <c r="G19" s="38"/>
      <c r="H19" s="76"/>
      <c r="I19" s="76"/>
      <c r="J19" s="76"/>
      <c r="K19" s="76"/>
      <c r="L19" s="76"/>
      <c r="M19" s="76"/>
      <c r="N19" s="77"/>
    </row>
    <row r="20" spans="1:14" ht="12.75">
      <c r="A20" s="67"/>
      <c r="B20" s="103"/>
      <c r="C20" s="104"/>
      <c r="D20" s="104"/>
      <c r="E20" s="104"/>
      <c r="F20" s="104"/>
      <c r="G20" s="105"/>
      <c r="H20" s="76"/>
      <c r="I20" s="76"/>
      <c r="J20" s="76"/>
      <c r="K20" s="76"/>
      <c r="L20" s="76"/>
      <c r="M20" s="76"/>
      <c r="N20" s="77"/>
    </row>
    <row r="21" spans="1:14" ht="12.75">
      <c r="A21" s="68"/>
      <c r="B21" s="112" t="s">
        <v>29</v>
      </c>
      <c r="C21" s="113"/>
      <c r="D21" s="113"/>
      <c r="E21" s="113"/>
      <c r="F21" s="113"/>
      <c r="G21" s="114"/>
      <c r="H21" s="76"/>
      <c r="I21" s="76"/>
      <c r="J21" s="76"/>
      <c r="K21" s="76"/>
      <c r="L21" s="76"/>
      <c r="M21" s="76"/>
      <c r="N21" s="77"/>
    </row>
    <row r="22" spans="1:14" ht="12.75">
      <c r="A22" s="67"/>
      <c r="B22" s="74"/>
      <c r="C22" s="72"/>
      <c r="D22" s="38"/>
      <c r="E22" s="38"/>
      <c r="F22" s="38"/>
      <c r="G22" s="37"/>
      <c r="H22" s="76"/>
      <c r="I22" s="76"/>
      <c r="J22" s="76"/>
      <c r="K22" s="76"/>
      <c r="L22" s="76"/>
      <c r="M22" s="76"/>
      <c r="N22" s="77"/>
    </row>
    <row r="23" spans="1:14" ht="12.75">
      <c r="A23" s="100" t="s">
        <v>27</v>
      </c>
      <c r="B23" s="85">
        <v>0</v>
      </c>
      <c r="C23" s="72">
        <v>0</v>
      </c>
      <c r="D23" s="38">
        <v>0</v>
      </c>
      <c r="E23" s="38"/>
      <c r="F23" s="38"/>
      <c r="G23" s="37"/>
      <c r="H23" s="76"/>
      <c r="I23" s="76"/>
      <c r="J23" s="76"/>
      <c r="K23" s="76"/>
      <c r="L23" s="76"/>
      <c r="M23" s="76">
        <f>IF((M21-N21+K22-L22)&gt;0,(M21-N21+K22-L22),0)</f>
        <v>0</v>
      </c>
      <c r="N23" s="77">
        <f>IF((M21-N21+K22-L22)&lt;0,ABS(M21-N21+K22-L22),0)</f>
        <v>0</v>
      </c>
    </row>
    <row r="24" spans="1:14" ht="12.75">
      <c r="A24" s="69"/>
      <c r="B24" s="85"/>
      <c r="C24" s="72"/>
      <c r="D24" s="38"/>
      <c r="E24" s="38">
        <f>(C23+C25)/2</f>
        <v>0.71</v>
      </c>
      <c r="F24" s="38">
        <f>(D23+D25)/2</f>
        <v>0.235</v>
      </c>
      <c r="G24" s="38">
        <f>B25-B23</f>
        <v>20</v>
      </c>
      <c r="H24" s="76">
        <f>(E24*G24)</f>
        <v>14.2</v>
      </c>
      <c r="I24" s="76">
        <f>F24*G24</f>
        <v>4.699999999999999</v>
      </c>
      <c r="J24" s="76">
        <f>IF(H24&gt;I24,I24,H24)</f>
        <v>4.699999999999999</v>
      </c>
      <c r="K24" s="76">
        <f>IF(H24-J24=0,"0",H24-J24)</f>
        <v>9.5</v>
      </c>
      <c r="L24" s="76" t="str">
        <f>IF(I24-J24=0,"0",I24-J24)</f>
        <v>0</v>
      </c>
      <c r="M24" s="76"/>
      <c r="N24" s="77"/>
    </row>
    <row r="25" spans="1:14" ht="12.75">
      <c r="A25" s="70"/>
      <c r="B25" s="85">
        <v>20</v>
      </c>
      <c r="C25" s="72">
        <v>1.42</v>
      </c>
      <c r="D25" s="38">
        <v>0.47</v>
      </c>
      <c r="E25" s="38"/>
      <c r="F25" s="38"/>
      <c r="G25" s="38"/>
      <c r="H25" s="76"/>
      <c r="I25" s="76"/>
      <c r="J25" s="76"/>
      <c r="K25" s="76"/>
      <c r="L25" s="76"/>
      <c r="M25" s="76">
        <f>IF((M23-N23+K24-L24)&gt;0,(M23-N23+K24-L24),0)</f>
        <v>9.5</v>
      </c>
      <c r="N25" s="77">
        <f>IF((M23-N23+K24-L24)&lt;0,ABS(M23-N23+K24-L24),0)</f>
        <v>0</v>
      </c>
    </row>
    <row r="26" spans="1:14" ht="12.75">
      <c r="A26" s="67"/>
      <c r="B26" s="85"/>
      <c r="C26" s="72"/>
      <c r="D26" s="38"/>
      <c r="E26" s="38">
        <f>(C25+C27)/2</f>
        <v>1.24</v>
      </c>
      <c r="F26" s="38">
        <f>(D25+D27)/2</f>
        <v>0.26</v>
      </c>
      <c r="G26" s="38">
        <f>B27-B25</f>
        <v>24</v>
      </c>
      <c r="H26" s="76">
        <f>(E26*G26)</f>
        <v>29.759999999999998</v>
      </c>
      <c r="I26" s="76">
        <f>F26*G26</f>
        <v>6.24</v>
      </c>
      <c r="J26" s="76">
        <f>IF(H26&gt;I26,I26,H26)</f>
        <v>6.24</v>
      </c>
      <c r="K26" s="76">
        <f>IF(H26-J26=0,"0",H26-J26)</f>
        <v>23.519999999999996</v>
      </c>
      <c r="L26" s="76" t="str">
        <f>IF(I26-J26=0,"0",I26-J26)</f>
        <v>0</v>
      </c>
      <c r="M26" s="76"/>
      <c r="N26" s="77"/>
    </row>
    <row r="27" spans="1:14" ht="12.75">
      <c r="A27" s="67"/>
      <c r="B27" s="85">
        <v>44</v>
      </c>
      <c r="C27" s="72">
        <v>1.06</v>
      </c>
      <c r="D27" s="38">
        <v>0.05</v>
      </c>
      <c r="E27" s="38"/>
      <c r="F27" s="38"/>
      <c r="G27" s="38"/>
      <c r="H27" s="76"/>
      <c r="I27" s="76"/>
      <c r="J27" s="76"/>
      <c r="K27" s="76"/>
      <c r="L27" s="76"/>
      <c r="M27" s="76">
        <f>IF((M25-N25+K26-L26)&gt;0,(M25-N25+K26-L26),0)</f>
        <v>33.019999999999996</v>
      </c>
      <c r="N27" s="77">
        <f>IF((M25-N25+K26-L26)&lt;0,ABS(M25-N25+K26-L26),0)</f>
        <v>0</v>
      </c>
    </row>
    <row r="28" spans="1:14" ht="12.75">
      <c r="A28" s="67"/>
      <c r="B28" s="85"/>
      <c r="C28" s="72"/>
      <c r="D28" s="38"/>
      <c r="E28" s="38">
        <f>(C27+C29)/2</f>
        <v>0.53</v>
      </c>
      <c r="F28" s="38">
        <f>(D27+D29)/2</f>
        <v>0.025</v>
      </c>
      <c r="G28" s="38">
        <f>B29-B27</f>
        <v>24.099999999999994</v>
      </c>
      <c r="H28" s="76">
        <f>(E28*G28)</f>
        <v>12.772999999999998</v>
      </c>
      <c r="I28" s="76">
        <f>F28*G28</f>
        <v>0.6024999999999999</v>
      </c>
      <c r="J28" s="76">
        <f>IF(H28&gt;I28,I28,H28)</f>
        <v>0.6024999999999999</v>
      </c>
      <c r="K28" s="76">
        <f>IF(H28-J28=0,"0",H28-J28)</f>
        <v>12.170499999999999</v>
      </c>
      <c r="L28" s="76" t="str">
        <f>IF(I28-J28=0,"0",I28-J28)</f>
        <v>0</v>
      </c>
      <c r="M28" s="76"/>
      <c r="N28" s="77"/>
    </row>
    <row r="29" spans="1:14" ht="12.75">
      <c r="A29" s="67"/>
      <c r="B29" s="85">
        <v>68.1</v>
      </c>
      <c r="C29" s="72">
        <v>0</v>
      </c>
      <c r="D29" s="38">
        <v>0</v>
      </c>
      <c r="E29" s="38"/>
      <c r="F29" s="38"/>
      <c r="G29" s="37"/>
      <c r="H29" s="76"/>
      <c r="I29" s="76"/>
      <c r="J29" s="76"/>
      <c r="K29" s="76"/>
      <c r="L29" s="76"/>
      <c r="M29" s="76">
        <f>IF((M27-N27+K28-L28)&gt;0,(M27-N27+K28-L28),0)</f>
        <v>45.19049999999999</v>
      </c>
      <c r="N29" s="77">
        <f>IF((M27-N27+K28-L28)&lt;0,ABS(M27-N27+K28-L28),0)</f>
        <v>0</v>
      </c>
    </row>
    <row r="30" spans="1:14" ht="12.75">
      <c r="A30" s="67"/>
      <c r="B30" s="74"/>
      <c r="C30" s="72"/>
      <c r="D30" s="38"/>
      <c r="E30" s="38"/>
      <c r="F30" s="38"/>
      <c r="G30" s="37"/>
      <c r="H30" s="76"/>
      <c r="I30" s="76"/>
      <c r="J30" s="76"/>
      <c r="K30" s="76"/>
      <c r="L30" s="76"/>
      <c r="M30" s="76"/>
      <c r="N30" s="77"/>
    </row>
    <row r="31" spans="1:14" ht="12.75">
      <c r="A31" s="70"/>
      <c r="B31" s="112" t="s">
        <v>30</v>
      </c>
      <c r="C31" s="113"/>
      <c r="D31" s="113"/>
      <c r="E31" s="113"/>
      <c r="F31" s="113"/>
      <c r="G31" s="114"/>
      <c r="H31" s="76"/>
      <c r="I31" s="76"/>
      <c r="J31" s="76"/>
      <c r="K31" s="76"/>
      <c r="L31" s="76"/>
      <c r="M31" s="76"/>
      <c r="N31" s="77"/>
    </row>
    <row r="32" spans="1:14" ht="12.75">
      <c r="A32" s="67"/>
      <c r="B32" s="74"/>
      <c r="C32" s="72"/>
      <c r="D32" s="38"/>
      <c r="E32" s="38"/>
      <c r="F32" s="38"/>
      <c r="G32" s="37"/>
      <c r="H32" s="76"/>
      <c r="I32" s="76"/>
      <c r="J32" s="76"/>
      <c r="K32" s="76"/>
      <c r="L32" s="76"/>
      <c r="M32" s="76"/>
      <c r="N32" s="77"/>
    </row>
    <row r="33" spans="1:14" ht="12.75">
      <c r="A33" s="100" t="s">
        <v>27</v>
      </c>
      <c r="B33" s="85">
        <v>0</v>
      </c>
      <c r="C33" s="72">
        <v>0</v>
      </c>
      <c r="D33" s="38">
        <v>0</v>
      </c>
      <c r="E33" s="38"/>
      <c r="F33" s="38"/>
      <c r="G33" s="37"/>
      <c r="H33" s="76"/>
      <c r="I33" s="76"/>
      <c r="J33" s="76"/>
      <c r="K33" s="76"/>
      <c r="L33" s="76"/>
      <c r="M33" s="76"/>
      <c r="N33" s="77"/>
    </row>
    <row r="34" spans="1:14" ht="12.75">
      <c r="A34" s="67"/>
      <c r="B34" s="85"/>
      <c r="C34" s="72"/>
      <c r="D34" s="38"/>
      <c r="E34" s="38">
        <f>(C33+C35)/2</f>
        <v>1.89</v>
      </c>
      <c r="F34" s="38">
        <f>(D33+D35)/2</f>
        <v>2.23</v>
      </c>
      <c r="G34" s="38">
        <f>B35-B33</f>
        <v>16</v>
      </c>
      <c r="H34" s="76">
        <f>(E34*G34)</f>
        <v>30.24</v>
      </c>
      <c r="I34" s="76">
        <f>F34*G34</f>
        <v>35.68</v>
      </c>
      <c r="J34" s="76">
        <f>IF(H34&gt;I34,I34,H34)</f>
        <v>30.24</v>
      </c>
      <c r="K34" s="76" t="str">
        <f>IF(H34-J34=0,"0",H34-J34)</f>
        <v>0</v>
      </c>
      <c r="L34" s="76">
        <f>IF(I34-J34=0,"0",I34-J34)</f>
        <v>5.440000000000001</v>
      </c>
      <c r="M34" s="76"/>
      <c r="N34" s="77"/>
    </row>
    <row r="35" spans="1:14" ht="12.75">
      <c r="A35" s="67"/>
      <c r="B35" s="85">
        <v>16</v>
      </c>
      <c r="C35" s="72">
        <v>3.78</v>
      </c>
      <c r="D35" s="38">
        <v>4.46</v>
      </c>
      <c r="E35" s="38"/>
      <c r="F35" s="38"/>
      <c r="G35" s="38"/>
      <c r="H35" s="76"/>
      <c r="I35" s="76"/>
      <c r="J35" s="76"/>
      <c r="K35" s="76"/>
      <c r="L35" s="76"/>
      <c r="M35" s="76">
        <f>IF((M33-N33+K34-L34)&gt;0,(M33-N33+K34-L34),0)</f>
        <v>0</v>
      </c>
      <c r="N35" s="77">
        <f>IF((M33-N33+K34-L34)&lt;0,ABS(M33-N33+K34-L34),0)</f>
        <v>5.440000000000001</v>
      </c>
    </row>
    <row r="36" spans="1:14" ht="12.75">
      <c r="A36" s="67"/>
      <c r="B36" s="85"/>
      <c r="C36" s="72"/>
      <c r="D36" s="38"/>
      <c r="E36" s="38">
        <f>(C35+C37)/2</f>
        <v>2.445</v>
      </c>
      <c r="F36" s="38">
        <f>(D35+D37)/2</f>
        <v>2.23</v>
      </c>
      <c r="G36" s="38">
        <f>B37-B35</f>
        <v>39</v>
      </c>
      <c r="H36" s="76">
        <f>(E36*G36)</f>
        <v>95.35499999999999</v>
      </c>
      <c r="I36" s="76">
        <f>F36*G36</f>
        <v>86.97</v>
      </c>
      <c r="J36" s="76">
        <f>IF(H36&gt;I36,I36,H36)</f>
        <v>86.97</v>
      </c>
      <c r="K36" s="76">
        <f>IF(H36-J36=0,"0",H36-J36)</f>
        <v>8.384999999999991</v>
      </c>
      <c r="L36" s="76" t="str">
        <f>IF(I36-J36=0,"0",I36-J36)</f>
        <v>0</v>
      </c>
      <c r="M36" s="76"/>
      <c r="N36" s="77"/>
    </row>
    <row r="37" spans="1:14" ht="12.75">
      <c r="A37" s="70"/>
      <c r="B37" s="85">
        <v>55</v>
      </c>
      <c r="C37" s="72">
        <v>1.11</v>
      </c>
      <c r="D37" s="38">
        <v>0</v>
      </c>
      <c r="E37" s="38"/>
      <c r="F37" s="38"/>
      <c r="G37" s="38"/>
      <c r="H37" s="76"/>
      <c r="I37" s="76"/>
      <c r="J37" s="76"/>
      <c r="K37" s="76"/>
      <c r="L37" s="76"/>
      <c r="M37" s="76">
        <f>IF((M35-N35+K36-L36)&gt;0,(M35-N35+K36-L36),0)</f>
        <v>2.9449999999999896</v>
      </c>
      <c r="N37" s="77">
        <f>IF((M35-N35+K36-L36)&lt;0,ABS(M35-N35+K36-L36),0)</f>
        <v>0</v>
      </c>
    </row>
    <row r="38" spans="1:14" ht="12.75">
      <c r="A38" s="67"/>
      <c r="B38" s="85"/>
      <c r="C38" s="72"/>
      <c r="D38" s="38"/>
      <c r="E38" s="38">
        <f>(C37+C39)/2</f>
        <v>0.555</v>
      </c>
      <c r="F38" s="38">
        <f>(D37+D39)/2</f>
        <v>0</v>
      </c>
      <c r="G38" s="38">
        <f>B39-B37</f>
        <v>35.230000000000004</v>
      </c>
      <c r="H38" s="76">
        <f>(E38*G38)</f>
        <v>19.552650000000003</v>
      </c>
      <c r="I38" s="76">
        <f>F38*G38</f>
        <v>0</v>
      </c>
      <c r="J38" s="76">
        <f>IF(H38&gt;I38,I38,H38)</f>
        <v>0</v>
      </c>
      <c r="K38" s="76">
        <f>IF(H38-J38=0,"0",H38-J38)</f>
        <v>19.552650000000003</v>
      </c>
      <c r="L38" s="76" t="str">
        <f>IF(I38-J38=0,"0",I38-J38)</f>
        <v>0</v>
      </c>
      <c r="M38" s="76"/>
      <c r="N38" s="77"/>
    </row>
    <row r="39" spans="1:14" ht="12.75">
      <c r="A39" s="70"/>
      <c r="B39" s="85">
        <v>90.23</v>
      </c>
      <c r="C39" s="72">
        <v>0</v>
      </c>
      <c r="D39" s="38">
        <v>0</v>
      </c>
      <c r="E39" s="38"/>
      <c r="F39" s="38"/>
      <c r="G39" s="38"/>
      <c r="H39" s="76"/>
      <c r="I39" s="76"/>
      <c r="J39" s="76"/>
      <c r="K39" s="76"/>
      <c r="L39" s="76"/>
      <c r="M39" s="76">
        <f>IF((M37-N37+K38-L38)&gt;0,(M37-N37+K38-L38),0)</f>
        <v>22.497649999999993</v>
      </c>
      <c r="N39" s="77">
        <f>IF((M37-N37+K38-L38)&lt;0,ABS(M37-N37+K38-L38),0)</f>
        <v>0</v>
      </c>
    </row>
    <row r="40" spans="1:14" ht="12.75">
      <c r="A40" s="67"/>
      <c r="B40" s="85"/>
      <c r="C40" s="72"/>
      <c r="D40" s="38"/>
      <c r="E40" s="38"/>
      <c r="F40" s="38"/>
      <c r="G40" s="38"/>
      <c r="H40" s="76"/>
      <c r="I40" s="76"/>
      <c r="J40" s="76"/>
      <c r="K40" s="76"/>
      <c r="L40" s="76"/>
      <c r="M40" s="76"/>
      <c r="N40" s="77"/>
    </row>
    <row r="41" spans="1:14" ht="12.75">
      <c r="A41" s="70"/>
      <c r="B41" s="112" t="s">
        <v>31</v>
      </c>
      <c r="C41" s="113"/>
      <c r="D41" s="113"/>
      <c r="E41" s="113"/>
      <c r="F41" s="113"/>
      <c r="G41" s="114"/>
      <c r="H41" s="76"/>
      <c r="I41" s="76"/>
      <c r="J41" s="76"/>
      <c r="K41" s="76"/>
      <c r="L41" s="76"/>
      <c r="M41" s="76"/>
      <c r="N41" s="77"/>
    </row>
    <row r="42" spans="1:14" ht="12.75">
      <c r="A42" s="67"/>
      <c r="B42" s="74"/>
      <c r="C42" s="72"/>
      <c r="D42" s="38"/>
      <c r="E42" s="38"/>
      <c r="F42" s="38"/>
      <c r="G42" s="37"/>
      <c r="H42" s="76"/>
      <c r="I42" s="76"/>
      <c r="J42" s="76"/>
      <c r="K42" s="76"/>
      <c r="L42" s="76"/>
      <c r="M42" s="76"/>
      <c r="N42" s="77"/>
    </row>
    <row r="43" spans="1:14" ht="12.75">
      <c r="A43" s="100" t="s">
        <v>27</v>
      </c>
      <c r="B43" s="85">
        <v>0</v>
      </c>
      <c r="C43" s="72">
        <v>0</v>
      </c>
      <c r="D43" s="38">
        <v>0</v>
      </c>
      <c r="E43" s="38"/>
      <c r="F43" s="38"/>
      <c r="G43" s="37"/>
      <c r="H43" s="76"/>
      <c r="I43" s="76"/>
      <c r="J43" s="76"/>
      <c r="K43" s="76"/>
      <c r="L43" s="76"/>
      <c r="M43" s="76"/>
      <c r="N43" s="77"/>
    </row>
    <row r="44" spans="1:14" ht="12.75">
      <c r="A44" s="67"/>
      <c r="B44" s="85"/>
      <c r="C44" s="72"/>
      <c r="D44" s="38"/>
      <c r="E44" s="38">
        <f>(C43+C45)/2</f>
        <v>1.695</v>
      </c>
      <c r="F44" s="38">
        <f>(D43+D45)/2</f>
        <v>0.035</v>
      </c>
      <c r="G44" s="38">
        <f>B45-B43</f>
        <v>19</v>
      </c>
      <c r="H44" s="76">
        <f>(E44*G44)</f>
        <v>32.205</v>
      </c>
      <c r="I44" s="76">
        <f>F44*G44</f>
        <v>0.665</v>
      </c>
      <c r="J44" s="76">
        <f>IF(H44&gt;I44,I44,H44)</f>
        <v>0.665</v>
      </c>
      <c r="K44" s="76">
        <f>IF(H44-J44=0,"0",H44-J44)</f>
        <v>31.54</v>
      </c>
      <c r="L44" s="76" t="str">
        <f>IF(I44-J44=0,"0",I44-J44)</f>
        <v>0</v>
      </c>
      <c r="M44" s="76"/>
      <c r="N44" s="77"/>
    </row>
    <row r="45" spans="1:14" ht="12.75">
      <c r="A45" s="67"/>
      <c r="B45" s="85">
        <v>19</v>
      </c>
      <c r="C45" s="72">
        <v>3.39</v>
      </c>
      <c r="D45" s="38">
        <v>0.07</v>
      </c>
      <c r="E45" s="38"/>
      <c r="F45" s="38"/>
      <c r="G45" s="38"/>
      <c r="H45" s="76"/>
      <c r="I45" s="76"/>
      <c r="J45" s="76"/>
      <c r="K45" s="76"/>
      <c r="L45" s="76"/>
      <c r="M45" s="76">
        <f>IF((M43-N43+K44-L44)&gt;0,(M43-N43+K44-L44),0)</f>
        <v>31.54</v>
      </c>
      <c r="N45" s="77">
        <f>IF((M43-N43+K44-L44)&lt;0,ABS(M43-N43+K44-L44),0)</f>
        <v>0</v>
      </c>
    </row>
    <row r="46" spans="1:14" ht="12.75">
      <c r="A46" s="67"/>
      <c r="B46" s="85"/>
      <c r="C46" s="72"/>
      <c r="D46" s="38"/>
      <c r="E46" s="38">
        <f>(C45+C47)/2</f>
        <v>1.8050000000000002</v>
      </c>
      <c r="F46" s="38">
        <f>(D45+D47)/2</f>
        <v>0.45999999999999996</v>
      </c>
      <c r="G46" s="38">
        <f>B47-B45</f>
        <v>39</v>
      </c>
      <c r="H46" s="76">
        <f>(E46*G46)</f>
        <v>70.39500000000001</v>
      </c>
      <c r="I46" s="76">
        <f>F46*G46</f>
        <v>17.939999999999998</v>
      </c>
      <c r="J46" s="76">
        <f>IF(H46&gt;I46,I46,H46)</f>
        <v>17.939999999999998</v>
      </c>
      <c r="K46" s="76">
        <f>IF(H46-J46=0,"0",H46-J46)</f>
        <v>52.45500000000001</v>
      </c>
      <c r="L46" s="76" t="str">
        <f>IF(I46-J46=0,"0",I46-J46)</f>
        <v>0</v>
      </c>
      <c r="M46" s="76"/>
      <c r="N46" s="77"/>
    </row>
    <row r="47" spans="1:14" ht="12.75">
      <c r="A47" s="70"/>
      <c r="B47" s="85">
        <v>58</v>
      </c>
      <c r="C47" s="72">
        <v>0.22</v>
      </c>
      <c r="D47" s="38">
        <v>0.85</v>
      </c>
      <c r="E47" s="38"/>
      <c r="F47" s="38"/>
      <c r="G47" s="38"/>
      <c r="H47" s="76"/>
      <c r="I47" s="76"/>
      <c r="J47" s="76"/>
      <c r="K47" s="76"/>
      <c r="L47" s="76"/>
      <c r="M47" s="76">
        <f>IF((M45-N45+K46-L46)&gt;0,(M45-N45+K46-L46),0)</f>
        <v>83.995</v>
      </c>
      <c r="N47" s="77">
        <f>IF((M45-N45+K46-L46)&lt;0,ABS(M45-N45+K46-L46),0)</f>
        <v>0</v>
      </c>
    </row>
    <row r="48" spans="1:14" ht="12.75">
      <c r="A48" s="67"/>
      <c r="B48" s="85"/>
      <c r="C48" s="72"/>
      <c r="D48" s="38"/>
      <c r="E48" s="38">
        <f>(C47+C49)/2</f>
        <v>0.315</v>
      </c>
      <c r="F48" s="38">
        <f>(D47+D49)/2</f>
        <v>0.645</v>
      </c>
      <c r="G48" s="38">
        <f>B49-B47</f>
        <v>18.310000000000002</v>
      </c>
      <c r="H48" s="76">
        <f>(E48*G48)</f>
        <v>5.767650000000001</v>
      </c>
      <c r="I48" s="76">
        <f>F48*G48</f>
        <v>11.809950000000002</v>
      </c>
      <c r="J48" s="76">
        <f>IF(H48&gt;I48,I48,H48)</f>
        <v>5.767650000000001</v>
      </c>
      <c r="K48" s="76" t="str">
        <f>IF(H48-J48=0,"0",H48-J48)</f>
        <v>0</v>
      </c>
      <c r="L48" s="76">
        <f>IF(I48-J48=0,"0",I48-J48)</f>
        <v>6.042300000000002</v>
      </c>
      <c r="M48" s="76"/>
      <c r="N48" s="77"/>
    </row>
    <row r="49" spans="1:14" ht="12.75">
      <c r="A49" s="70"/>
      <c r="B49" s="85">
        <v>76.31</v>
      </c>
      <c r="C49" s="72">
        <v>0.41</v>
      </c>
      <c r="D49" s="38">
        <v>0.44</v>
      </c>
      <c r="E49" s="38"/>
      <c r="F49" s="38"/>
      <c r="G49" s="38"/>
      <c r="H49" s="76"/>
      <c r="I49" s="76"/>
      <c r="J49" s="76"/>
      <c r="K49" s="76"/>
      <c r="L49" s="76"/>
      <c r="M49" s="76">
        <f>IF((M47-N47+K48-L48)&gt;0,(M47-N47+K48-L48),0)</f>
        <v>77.95270000000001</v>
      </c>
      <c r="N49" s="77">
        <f>IF((M47-N47+K48-L48)&lt;0,ABS(M47-N47+K48-L48),0)</f>
        <v>0</v>
      </c>
    </row>
    <row r="50" spans="1:14" ht="12.75">
      <c r="A50" s="75"/>
      <c r="B50" s="85"/>
      <c r="C50" s="72"/>
      <c r="D50" s="38"/>
      <c r="E50" s="38"/>
      <c r="F50" s="38"/>
      <c r="G50" s="37"/>
      <c r="H50" s="76"/>
      <c r="I50" s="76"/>
      <c r="J50" s="76"/>
      <c r="K50" s="76"/>
      <c r="L50" s="76"/>
      <c r="M50" s="76"/>
      <c r="N50" s="77"/>
    </row>
    <row r="51" spans="1:14" ht="12.75">
      <c r="A51" s="70"/>
      <c r="B51" s="112" t="s">
        <v>32</v>
      </c>
      <c r="C51" s="113"/>
      <c r="D51" s="113"/>
      <c r="E51" s="113"/>
      <c r="F51" s="113"/>
      <c r="G51" s="114"/>
      <c r="H51" s="76"/>
      <c r="I51" s="76"/>
      <c r="J51" s="76"/>
      <c r="K51" s="76"/>
      <c r="L51" s="76"/>
      <c r="M51" s="76"/>
      <c r="N51" s="77"/>
    </row>
    <row r="52" spans="1:14" ht="12.75">
      <c r="A52" s="67"/>
      <c r="B52" s="74"/>
      <c r="C52" s="72"/>
      <c r="D52" s="38"/>
      <c r="E52" s="38"/>
      <c r="F52" s="38"/>
      <c r="G52" s="37"/>
      <c r="H52" s="76"/>
      <c r="I52" s="76"/>
      <c r="J52" s="76"/>
      <c r="K52" s="76"/>
      <c r="L52" s="76"/>
      <c r="M52" s="76"/>
      <c r="N52" s="77"/>
    </row>
    <row r="53" spans="1:14" ht="12.75">
      <c r="A53" s="100" t="s">
        <v>27</v>
      </c>
      <c r="B53" s="85">
        <v>0</v>
      </c>
      <c r="C53" s="72">
        <v>2.64</v>
      </c>
      <c r="D53" s="38">
        <v>0.68</v>
      </c>
      <c r="E53" s="38"/>
      <c r="F53" s="38"/>
      <c r="G53" s="37"/>
      <c r="H53" s="76"/>
      <c r="I53" s="76"/>
      <c r="J53" s="76"/>
      <c r="K53" s="76"/>
      <c r="L53" s="76"/>
      <c r="M53" s="76"/>
      <c r="N53" s="77"/>
    </row>
    <row r="54" spans="1:14" ht="12.75">
      <c r="A54" s="67"/>
      <c r="B54" s="85"/>
      <c r="C54" s="72"/>
      <c r="D54" s="38"/>
      <c r="E54" s="38">
        <f>(C53+C55)/2</f>
        <v>1.455</v>
      </c>
      <c r="F54" s="38">
        <f>(D53+D55)/2</f>
        <v>0.41000000000000003</v>
      </c>
      <c r="G54" s="38">
        <f>B55-B53</f>
        <v>34.49</v>
      </c>
      <c r="H54" s="76">
        <f>(E54*G54)</f>
        <v>50.182950000000005</v>
      </c>
      <c r="I54" s="76">
        <f>F54*G54</f>
        <v>14.140900000000002</v>
      </c>
      <c r="J54" s="76">
        <f>IF(H54&gt;I54,I54,H54)</f>
        <v>14.140900000000002</v>
      </c>
      <c r="K54" s="76">
        <f>IF(H54-J54=0,"0",H54-J54)</f>
        <v>36.04205</v>
      </c>
      <c r="L54" s="76" t="str">
        <f>IF(I54-J54=0,"0",I54-J54)</f>
        <v>0</v>
      </c>
      <c r="M54" s="76"/>
      <c r="N54" s="77"/>
    </row>
    <row r="55" spans="1:14" ht="12.75">
      <c r="A55" s="67"/>
      <c r="B55" s="85">
        <v>34.49</v>
      </c>
      <c r="C55" s="72">
        <v>0.27</v>
      </c>
      <c r="D55" s="38">
        <v>0.14</v>
      </c>
      <c r="E55" s="38"/>
      <c r="F55" s="38"/>
      <c r="G55" s="38"/>
      <c r="H55" s="76"/>
      <c r="I55" s="76"/>
      <c r="J55" s="76"/>
      <c r="K55" s="76"/>
      <c r="L55" s="76"/>
      <c r="M55" s="76">
        <f>IF((M53-N53+K54-L54)&gt;0,(M53-N53+K54-L54),0)</f>
        <v>36.04205</v>
      </c>
      <c r="N55" s="77">
        <f>IF((M53-N53+K54-L54)&lt;0,ABS(M53-N53+K54-L54),0)</f>
        <v>0</v>
      </c>
    </row>
    <row r="56" spans="1:14" ht="12.75">
      <c r="A56" s="67"/>
      <c r="B56" s="74"/>
      <c r="C56" s="72"/>
      <c r="D56" s="38"/>
      <c r="E56" s="38"/>
      <c r="F56" s="38"/>
      <c r="G56" s="37"/>
      <c r="H56" s="76"/>
      <c r="I56" s="76"/>
      <c r="J56" s="76"/>
      <c r="K56" s="76"/>
      <c r="L56" s="76"/>
      <c r="M56" s="76"/>
      <c r="N56" s="77"/>
    </row>
    <row r="57" spans="1:14" ht="13.5" thickBot="1">
      <c r="A57" s="67"/>
      <c r="B57" s="74"/>
      <c r="C57" s="72"/>
      <c r="D57" s="38"/>
      <c r="E57" s="38"/>
      <c r="F57" s="38"/>
      <c r="G57" s="37"/>
      <c r="H57" s="86"/>
      <c r="I57" s="86"/>
      <c r="J57" s="86"/>
      <c r="K57" s="86"/>
      <c r="L57" s="86"/>
      <c r="M57" s="101">
        <f>M18+M29+M39+M49+M55</f>
        <v>182.05670000000003</v>
      </c>
      <c r="N57" s="77"/>
    </row>
    <row r="58" spans="1:14" ht="13.5" thickBot="1">
      <c r="A58" s="40"/>
      <c r="B58" s="41"/>
      <c r="C58" s="41"/>
      <c r="D58" s="41"/>
      <c r="E58" s="41"/>
      <c r="G58" s="42" t="s">
        <v>10</v>
      </c>
      <c r="H58" s="88">
        <f>SUM(H13:H56)</f>
        <v>379.30425</v>
      </c>
      <c r="I58" s="88">
        <f>SUM(I13:I56)</f>
        <v>197.24755</v>
      </c>
      <c r="J58" s="88">
        <f>SUM(J13:J56)</f>
        <v>183.27024999999998</v>
      </c>
      <c r="K58" s="88">
        <f>SUM(K13:K56)</f>
        <v>196.034</v>
      </c>
      <c r="L58" s="87">
        <f>SUM(L13:L56)</f>
        <v>13.977300000000003</v>
      </c>
      <c r="M58" s="57"/>
      <c r="N58" s="78"/>
    </row>
    <row r="59" spans="1:13" ht="12.75">
      <c r="A59" s="40"/>
      <c r="B59" s="41"/>
      <c r="C59" s="41"/>
      <c r="D59" s="41"/>
      <c r="E59" s="41"/>
      <c r="F59" s="40"/>
      <c r="G59" s="40"/>
      <c r="H59" s="40"/>
      <c r="I59" s="40"/>
      <c r="J59" s="40"/>
      <c r="K59" s="40"/>
      <c r="L59" s="40"/>
      <c r="M59" s="40"/>
    </row>
    <row r="60" spans="1:14" ht="15.75">
      <c r="A60" s="43"/>
      <c r="B60" s="40"/>
      <c r="C60" s="41"/>
      <c r="D60" s="41"/>
      <c r="E60" s="41"/>
      <c r="F60" s="41"/>
      <c r="G60" s="40"/>
      <c r="H60" s="44"/>
      <c r="I60" s="45"/>
      <c r="J60" s="40"/>
      <c r="K60" s="40"/>
      <c r="L60" s="40"/>
      <c r="M60" s="40"/>
      <c r="N60" s="40"/>
    </row>
    <row r="61" spans="1:14" ht="12.75">
      <c r="A61" s="43"/>
      <c r="B61" s="40"/>
      <c r="C61" s="41"/>
      <c r="D61" s="41"/>
      <c r="E61" s="41"/>
      <c r="F61" s="41"/>
      <c r="G61" s="42"/>
      <c r="H61" s="133"/>
      <c r="I61" s="133"/>
      <c r="J61" s="133"/>
      <c r="K61" s="133"/>
      <c r="L61" s="40"/>
      <c r="M61" s="40"/>
      <c r="N61" s="40"/>
    </row>
    <row r="62" spans="1:14" ht="12.75">
      <c r="A62" s="43"/>
      <c r="B62" s="40"/>
      <c r="C62" s="41"/>
      <c r="D62" s="41"/>
      <c r="E62" s="41"/>
      <c r="F62" s="41"/>
      <c r="G62" s="42"/>
      <c r="H62" s="133"/>
      <c r="I62" s="133"/>
      <c r="J62" s="133"/>
      <c r="K62" s="133"/>
      <c r="L62" s="40"/>
      <c r="M62" s="40"/>
      <c r="N62" s="40"/>
    </row>
    <row r="63" spans="1:14" ht="12.75">
      <c r="A63" s="43"/>
      <c r="B63" s="40"/>
      <c r="C63" s="41"/>
      <c r="D63" s="41"/>
      <c r="E63" s="41"/>
      <c r="F63" s="41"/>
      <c r="G63" s="40"/>
      <c r="H63" s="40"/>
      <c r="I63" s="40"/>
      <c r="J63" s="40"/>
      <c r="K63" s="40"/>
      <c r="L63" s="40"/>
      <c r="M63" s="40"/>
      <c r="N63" s="40"/>
    </row>
    <row r="64" spans="1:14" ht="12.75">
      <c r="A64" s="43"/>
      <c r="B64" s="40"/>
      <c r="C64" s="41"/>
      <c r="D64" s="41"/>
      <c r="E64" s="41"/>
      <c r="F64" s="41"/>
      <c r="G64" s="40"/>
      <c r="H64" s="40"/>
      <c r="I64" s="40"/>
      <c r="J64" s="40"/>
      <c r="K64" s="40"/>
      <c r="L64" s="40"/>
      <c r="M64" s="40"/>
      <c r="N64" s="40"/>
    </row>
    <row r="65" spans="1:14" ht="12.75">
      <c r="A65" s="46"/>
      <c r="B65" s="40"/>
      <c r="C65" s="41"/>
      <c r="D65" s="41"/>
      <c r="E65" s="41"/>
      <c r="F65" s="41"/>
      <c r="G65" s="40"/>
      <c r="H65" s="40"/>
      <c r="I65" s="40"/>
      <c r="J65" s="40"/>
      <c r="K65" s="40"/>
      <c r="L65" s="40"/>
      <c r="M65" s="40"/>
      <c r="N65" s="40"/>
    </row>
    <row r="66" spans="1:14" ht="12.75">
      <c r="A66" s="43"/>
      <c r="B66" s="40"/>
      <c r="C66" s="41"/>
      <c r="D66" s="41"/>
      <c r="E66" s="41"/>
      <c r="F66" s="41"/>
      <c r="G66" s="40"/>
      <c r="H66" s="40"/>
      <c r="I66" s="40"/>
      <c r="J66" s="40"/>
      <c r="K66" s="40"/>
      <c r="L66" s="40"/>
      <c r="M66" s="40"/>
      <c r="N66" s="40"/>
    </row>
    <row r="67" spans="1:14" ht="12.75">
      <c r="A67" s="46"/>
      <c r="B67" s="40"/>
      <c r="C67" s="41"/>
      <c r="D67" s="41"/>
      <c r="E67" s="41"/>
      <c r="F67" s="41"/>
      <c r="G67" s="40"/>
      <c r="H67" s="40"/>
      <c r="I67" s="40"/>
      <c r="J67" s="40"/>
      <c r="K67" s="40"/>
      <c r="L67" s="40"/>
      <c r="M67" s="40"/>
      <c r="N67" s="40"/>
    </row>
    <row r="68" spans="1:14" ht="12.75">
      <c r="A68" s="43"/>
      <c r="B68" s="40"/>
      <c r="C68" s="41"/>
      <c r="D68" s="41"/>
      <c r="E68" s="41"/>
      <c r="F68" s="41"/>
      <c r="G68" s="40"/>
      <c r="H68" s="40"/>
      <c r="I68" s="40"/>
      <c r="J68" s="40"/>
      <c r="K68" s="40"/>
      <c r="L68" s="40"/>
      <c r="M68" s="40"/>
      <c r="N68" s="40"/>
    </row>
    <row r="69" spans="1:14" ht="12.75">
      <c r="A69" s="43"/>
      <c r="B69" s="40"/>
      <c r="C69" s="41"/>
      <c r="D69" s="41"/>
      <c r="E69" s="41"/>
      <c r="F69" s="41"/>
      <c r="G69" s="40"/>
      <c r="H69" s="40"/>
      <c r="I69" s="40"/>
      <c r="J69" s="40"/>
      <c r="K69" s="40"/>
      <c r="L69" s="40"/>
      <c r="M69" s="40"/>
      <c r="N69" s="40"/>
    </row>
    <row r="70" spans="1:14" ht="12.75">
      <c r="A70" s="43"/>
      <c r="B70" s="40"/>
      <c r="C70" s="41"/>
      <c r="D70" s="41"/>
      <c r="E70" s="41"/>
      <c r="F70" s="41"/>
      <c r="G70" s="40"/>
      <c r="H70" s="40"/>
      <c r="I70" s="40"/>
      <c r="J70" s="40"/>
      <c r="K70" s="40"/>
      <c r="L70" s="40"/>
      <c r="M70" s="40"/>
      <c r="N70" s="40"/>
    </row>
    <row r="71" spans="1:14" ht="12.75">
      <c r="A71" s="43"/>
      <c r="B71" s="40"/>
      <c r="C71" s="41"/>
      <c r="D71" s="41"/>
      <c r="E71" s="41"/>
      <c r="F71" s="41"/>
      <c r="G71" s="40"/>
      <c r="H71" s="40"/>
      <c r="I71" s="40"/>
      <c r="J71" s="40"/>
      <c r="K71" s="40"/>
      <c r="L71" s="40"/>
      <c r="M71" s="40"/>
      <c r="N71" s="40"/>
    </row>
    <row r="72" spans="1:14" ht="12.75">
      <c r="A72" s="43"/>
      <c r="B72" s="40"/>
      <c r="C72" s="41"/>
      <c r="D72" s="41"/>
      <c r="E72" s="41"/>
      <c r="F72" s="41"/>
      <c r="G72" s="40"/>
      <c r="H72" s="40"/>
      <c r="I72" s="40"/>
      <c r="J72" s="40"/>
      <c r="K72" s="40"/>
      <c r="L72" s="40"/>
      <c r="M72" s="40"/>
      <c r="N72" s="40"/>
    </row>
    <row r="73" spans="1:14" ht="12.75">
      <c r="A73" s="43"/>
      <c r="B73" s="40"/>
      <c r="C73" s="41"/>
      <c r="D73" s="41"/>
      <c r="E73" s="41"/>
      <c r="F73" s="41"/>
      <c r="G73" s="40"/>
      <c r="H73" s="40"/>
      <c r="I73" s="40"/>
      <c r="J73" s="40"/>
      <c r="K73" s="40"/>
      <c r="L73" s="40"/>
      <c r="M73" s="40"/>
      <c r="N73" s="40"/>
    </row>
    <row r="74" spans="1:14" ht="12.75">
      <c r="A74" s="43"/>
      <c r="B74" s="40"/>
      <c r="C74" s="41"/>
      <c r="D74" s="41"/>
      <c r="E74" s="41"/>
      <c r="F74" s="41"/>
      <c r="G74" s="40"/>
      <c r="H74" s="40"/>
      <c r="I74" s="40"/>
      <c r="J74" s="40"/>
      <c r="K74" s="40"/>
      <c r="L74" s="40"/>
      <c r="M74" s="40"/>
      <c r="N74" s="40"/>
    </row>
    <row r="75" spans="1:14" ht="12.75">
      <c r="A75" s="43"/>
      <c r="B75" s="40"/>
      <c r="C75" s="41"/>
      <c r="D75" s="41"/>
      <c r="E75" s="41"/>
      <c r="F75" s="41"/>
      <c r="G75" s="40"/>
      <c r="H75" s="40"/>
      <c r="I75" s="40"/>
      <c r="J75" s="40"/>
      <c r="K75" s="40"/>
      <c r="L75" s="40"/>
      <c r="M75" s="40"/>
      <c r="N75" s="40"/>
    </row>
    <row r="76" spans="1:14" ht="12.75">
      <c r="A76" s="43"/>
      <c r="B76" s="40"/>
      <c r="C76" s="41"/>
      <c r="D76" s="41"/>
      <c r="E76" s="41"/>
      <c r="F76" s="41"/>
      <c r="G76" s="40"/>
      <c r="H76" s="40"/>
      <c r="I76" s="40"/>
      <c r="J76" s="40"/>
      <c r="K76" s="40"/>
      <c r="L76" s="40"/>
      <c r="M76" s="40"/>
      <c r="N76" s="40"/>
    </row>
    <row r="77" spans="1:14" ht="12.75">
      <c r="A77" s="43"/>
      <c r="B77" s="40"/>
      <c r="C77" s="41"/>
      <c r="D77" s="41"/>
      <c r="E77" s="41"/>
      <c r="F77" s="41"/>
      <c r="G77" s="40"/>
      <c r="H77" s="40"/>
      <c r="I77" s="40"/>
      <c r="J77" s="40"/>
      <c r="K77" s="40"/>
      <c r="L77" s="40"/>
      <c r="M77" s="40"/>
      <c r="N77" s="40"/>
    </row>
    <row r="78" spans="1:14" ht="12.75">
      <c r="A78" s="43"/>
      <c r="B78" s="40"/>
      <c r="C78" s="41"/>
      <c r="D78" s="41"/>
      <c r="E78" s="41"/>
      <c r="F78" s="41"/>
      <c r="G78" s="40"/>
      <c r="H78" s="40"/>
      <c r="I78" s="40"/>
      <c r="J78" s="40"/>
      <c r="K78" s="40"/>
      <c r="L78" s="40"/>
      <c r="M78" s="40"/>
      <c r="N78" s="40"/>
    </row>
    <row r="79" spans="1:14" ht="12.75">
      <c r="A79" s="43"/>
      <c r="B79" s="40"/>
      <c r="C79" s="41"/>
      <c r="D79" s="41"/>
      <c r="E79" s="41"/>
      <c r="F79" s="41"/>
      <c r="G79" s="40"/>
      <c r="H79" s="40"/>
      <c r="I79" s="40"/>
      <c r="J79" s="40"/>
      <c r="K79" s="40"/>
      <c r="L79" s="40"/>
      <c r="M79" s="40"/>
      <c r="N79" s="40"/>
    </row>
    <row r="80" spans="1:14" ht="12.75">
      <c r="A80" s="43"/>
      <c r="B80" s="40"/>
      <c r="C80" s="41"/>
      <c r="D80" s="41"/>
      <c r="E80" s="41"/>
      <c r="F80" s="41"/>
      <c r="G80" s="40"/>
      <c r="H80" s="40"/>
      <c r="I80" s="40"/>
      <c r="J80" s="40"/>
      <c r="K80" s="40"/>
      <c r="L80" s="40"/>
      <c r="M80" s="40"/>
      <c r="N80" s="40"/>
    </row>
    <row r="81" spans="1:14" ht="12.75">
      <c r="A81" s="43"/>
      <c r="B81" s="40"/>
      <c r="C81" s="41"/>
      <c r="D81" s="41"/>
      <c r="E81" s="41"/>
      <c r="F81" s="41"/>
      <c r="G81" s="40"/>
      <c r="H81" s="40"/>
      <c r="I81" s="40"/>
      <c r="J81" s="40"/>
      <c r="K81" s="40"/>
      <c r="L81" s="40"/>
      <c r="M81" s="40"/>
      <c r="N81" s="40"/>
    </row>
    <row r="82" spans="1:14" ht="12.75">
      <c r="A82" s="43"/>
      <c r="B82" s="40"/>
      <c r="C82" s="41"/>
      <c r="D82" s="41"/>
      <c r="E82" s="41"/>
      <c r="F82" s="41"/>
      <c r="G82" s="40"/>
      <c r="H82" s="40"/>
      <c r="I82" s="40"/>
      <c r="J82" s="40"/>
      <c r="K82" s="40"/>
      <c r="L82" s="40"/>
      <c r="M82" s="40"/>
      <c r="N82" s="40"/>
    </row>
    <row r="83" spans="1:14" ht="12.75">
      <c r="A83" s="46"/>
      <c r="B83" s="40"/>
      <c r="C83" s="41"/>
      <c r="D83" s="41"/>
      <c r="E83" s="41"/>
      <c r="F83" s="41"/>
      <c r="G83" s="40"/>
      <c r="H83" s="40"/>
      <c r="I83" s="40"/>
      <c r="J83" s="40"/>
      <c r="K83" s="40"/>
      <c r="L83" s="40"/>
      <c r="M83" s="40"/>
      <c r="N83" s="40"/>
    </row>
    <row r="84" spans="1:14" ht="12.75">
      <c r="A84" s="43"/>
      <c r="B84" s="40"/>
      <c r="C84" s="41"/>
      <c r="D84" s="41"/>
      <c r="E84" s="41"/>
      <c r="F84" s="41"/>
      <c r="G84" s="40"/>
      <c r="H84" s="40"/>
      <c r="I84" s="40"/>
      <c r="J84" s="40"/>
      <c r="K84" s="40"/>
      <c r="L84" s="40"/>
      <c r="M84" s="40"/>
      <c r="N84" s="40"/>
    </row>
    <row r="85" spans="1:14" ht="12.75">
      <c r="A85" s="46"/>
      <c r="B85" s="40"/>
      <c r="C85" s="41"/>
      <c r="D85" s="41"/>
      <c r="E85" s="41"/>
      <c r="F85" s="41"/>
      <c r="G85" s="40"/>
      <c r="H85" s="40"/>
      <c r="I85" s="40"/>
      <c r="J85" s="40"/>
      <c r="K85" s="40"/>
      <c r="L85" s="40"/>
      <c r="M85" s="40"/>
      <c r="N85" s="40"/>
    </row>
    <row r="86" spans="1:14" ht="12.75">
      <c r="A86" s="43"/>
      <c r="B86" s="40"/>
      <c r="C86" s="41"/>
      <c r="D86" s="41"/>
      <c r="E86" s="41"/>
      <c r="F86" s="41"/>
      <c r="G86" s="40"/>
      <c r="H86" s="40"/>
      <c r="I86" s="40"/>
      <c r="J86" s="40"/>
      <c r="K86" s="40"/>
      <c r="L86" s="40"/>
      <c r="M86" s="40"/>
      <c r="N86" s="40"/>
    </row>
    <row r="87" spans="1:14" ht="12.75">
      <c r="A87" s="43"/>
      <c r="B87" s="40"/>
      <c r="C87" s="41"/>
      <c r="D87" s="41"/>
      <c r="E87" s="41"/>
      <c r="F87" s="41"/>
      <c r="G87" s="40"/>
      <c r="H87" s="40"/>
      <c r="I87" s="40"/>
      <c r="J87" s="40"/>
      <c r="K87" s="40"/>
      <c r="L87" s="40"/>
      <c r="M87" s="40"/>
      <c r="N87" s="40"/>
    </row>
    <row r="88" spans="1:14" ht="12.75">
      <c r="A88" s="43"/>
      <c r="B88" s="40"/>
      <c r="C88" s="41"/>
      <c r="D88" s="41"/>
      <c r="E88" s="41"/>
      <c r="F88" s="41"/>
      <c r="G88" s="40"/>
      <c r="H88" s="40"/>
      <c r="I88" s="40"/>
      <c r="J88" s="40"/>
      <c r="K88" s="40"/>
      <c r="L88" s="40"/>
      <c r="M88" s="40"/>
      <c r="N88" s="40"/>
    </row>
    <row r="89" spans="1:14" ht="12.75">
      <c r="A89" s="46"/>
      <c r="B89" s="40"/>
      <c r="C89" s="41"/>
      <c r="D89" s="41"/>
      <c r="E89" s="41"/>
      <c r="F89" s="41"/>
      <c r="G89" s="40"/>
      <c r="H89" s="40"/>
      <c r="I89" s="40"/>
      <c r="J89" s="40"/>
      <c r="K89" s="40"/>
      <c r="L89" s="40"/>
      <c r="M89" s="40"/>
      <c r="N89" s="40"/>
    </row>
    <row r="90" spans="1:14" ht="12.75">
      <c r="A90" s="43"/>
      <c r="B90" s="40"/>
      <c r="C90" s="41"/>
      <c r="D90" s="41"/>
      <c r="E90" s="41"/>
      <c r="F90" s="41"/>
      <c r="G90" s="40"/>
      <c r="H90" s="40"/>
      <c r="I90" s="40"/>
      <c r="J90" s="40"/>
      <c r="K90" s="40"/>
      <c r="L90" s="40"/>
      <c r="M90" s="40"/>
      <c r="N90" s="40"/>
    </row>
    <row r="91" spans="1:14" ht="12.75">
      <c r="A91" s="46"/>
      <c r="B91" s="40"/>
      <c r="C91" s="41"/>
      <c r="D91" s="41"/>
      <c r="E91" s="41"/>
      <c r="F91" s="41"/>
      <c r="G91" s="40"/>
      <c r="H91" s="40"/>
      <c r="I91" s="40"/>
      <c r="J91" s="40"/>
      <c r="K91" s="40"/>
      <c r="L91" s="40"/>
      <c r="M91" s="40"/>
      <c r="N91" s="40"/>
    </row>
    <row r="92" spans="1:14" ht="12.75">
      <c r="A92" s="43"/>
      <c r="B92" s="40"/>
      <c r="C92" s="41"/>
      <c r="D92" s="41"/>
      <c r="E92" s="41"/>
      <c r="F92" s="41"/>
      <c r="G92" s="40"/>
      <c r="H92" s="40"/>
      <c r="I92" s="40"/>
      <c r="J92" s="40"/>
      <c r="K92" s="40"/>
      <c r="L92" s="40"/>
      <c r="M92" s="40"/>
      <c r="N92" s="40"/>
    </row>
    <row r="93" spans="1:14" ht="12.75">
      <c r="A93" s="43"/>
      <c r="B93" s="40"/>
      <c r="C93" s="41"/>
      <c r="D93" s="41"/>
      <c r="E93" s="41"/>
      <c r="F93" s="41"/>
      <c r="G93" s="40"/>
      <c r="H93" s="47"/>
      <c r="I93" s="47"/>
      <c r="J93" s="47"/>
      <c r="K93" s="47"/>
      <c r="L93" s="47"/>
      <c r="M93" s="48"/>
      <c r="N93" s="40"/>
    </row>
    <row r="94" spans="1:14" ht="12.75">
      <c r="A94" s="43"/>
      <c r="B94" s="40"/>
      <c r="C94" s="41"/>
      <c r="D94" s="41"/>
      <c r="E94" s="41"/>
      <c r="F94" s="41"/>
      <c r="G94" s="42"/>
      <c r="H94" s="48"/>
      <c r="I94" s="48"/>
      <c r="J94" s="48"/>
      <c r="K94" s="48"/>
      <c r="L94" s="48"/>
      <c r="M94" s="47"/>
      <c r="N94" s="40"/>
    </row>
    <row r="95" spans="1:14" ht="12.75">
      <c r="A95" s="43"/>
      <c r="B95" s="40"/>
      <c r="C95" s="41"/>
      <c r="D95" s="41"/>
      <c r="E95" s="41"/>
      <c r="F95" s="41"/>
      <c r="G95" s="40"/>
      <c r="H95" s="40"/>
      <c r="I95" s="40"/>
      <c r="J95" s="40"/>
      <c r="K95" s="40"/>
      <c r="L95" s="40"/>
      <c r="M95" s="40"/>
      <c r="N95" s="40"/>
    </row>
    <row r="96" spans="1:14" ht="12.75">
      <c r="A96" s="43"/>
      <c r="B96" s="40"/>
      <c r="C96" s="49"/>
      <c r="D96" s="49"/>
      <c r="E96" s="41"/>
      <c r="F96" s="50"/>
      <c r="G96" s="47"/>
      <c r="H96" s="47"/>
      <c r="I96" s="47"/>
      <c r="J96" s="47"/>
      <c r="K96" s="40"/>
      <c r="L96" s="40"/>
      <c r="M96" s="51"/>
      <c r="N96" s="52"/>
    </row>
    <row r="97" spans="1:14" ht="12.75">
      <c r="A97" s="43"/>
      <c r="B97" s="40"/>
      <c r="C97" s="41"/>
      <c r="D97" s="41"/>
      <c r="E97" s="41"/>
      <c r="F97" s="41"/>
      <c r="G97" s="40"/>
      <c r="H97" s="40"/>
      <c r="I97" s="40"/>
      <c r="J97" s="40"/>
      <c r="K97" s="40"/>
      <c r="L97" s="40"/>
      <c r="M97" s="40"/>
      <c r="N97" s="40"/>
    </row>
    <row r="98" spans="1:14" ht="12.75">
      <c r="A98" s="43"/>
      <c r="B98" s="40"/>
      <c r="C98" s="49"/>
      <c r="D98" s="49"/>
      <c r="E98" s="41"/>
      <c r="F98" s="41"/>
      <c r="G98" s="40"/>
      <c r="H98" s="40"/>
      <c r="I98" s="40"/>
      <c r="J98" s="40"/>
      <c r="K98" s="40"/>
      <c r="L98" s="40"/>
      <c r="M98" s="40"/>
      <c r="N98" s="40"/>
    </row>
    <row r="99" spans="1:14" ht="12.75">
      <c r="A99" s="43"/>
      <c r="B99" s="40"/>
      <c r="C99" s="41"/>
      <c r="D99" s="41"/>
      <c r="E99" s="41"/>
      <c r="F99" s="53"/>
      <c r="G99" s="54"/>
      <c r="H99" s="133"/>
      <c r="I99" s="133"/>
      <c r="J99" s="133"/>
      <c r="K99" s="133"/>
      <c r="L99" s="133"/>
      <c r="M99" s="40"/>
      <c r="N99" s="40"/>
    </row>
    <row r="100" spans="1:14" ht="12.75">
      <c r="A100" s="43"/>
      <c r="B100" s="40"/>
      <c r="C100" s="49"/>
      <c r="D100" s="49"/>
      <c r="E100" s="41"/>
      <c r="F100" s="41"/>
      <c r="G100" s="42"/>
      <c r="H100" s="133"/>
      <c r="I100" s="133"/>
      <c r="J100" s="133"/>
      <c r="K100" s="133"/>
      <c r="L100" s="133"/>
      <c r="M100" s="40"/>
      <c r="N100" s="40"/>
    </row>
    <row r="101" spans="1:14" ht="12.75">
      <c r="A101" s="43"/>
      <c r="B101" s="40"/>
      <c r="C101" s="41"/>
      <c r="D101" s="41"/>
      <c r="E101" s="53"/>
      <c r="F101" s="53"/>
      <c r="G101" s="55"/>
      <c r="H101" s="56"/>
      <c r="I101" s="55"/>
      <c r="J101" s="53"/>
      <c r="K101" s="53"/>
      <c r="L101" s="53"/>
      <c r="M101" s="40"/>
      <c r="N101" s="40"/>
    </row>
    <row r="102" spans="1:14" ht="12.75">
      <c r="A102" s="43"/>
      <c r="B102" s="40"/>
      <c r="C102" s="49"/>
      <c r="D102" s="49"/>
      <c r="E102" s="41"/>
      <c r="F102" s="41"/>
      <c r="G102" s="40"/>
      <c r="H102" s="40"/>
      <c r="I102" s="40"/>
      <c r="J102" s="40"/>
      <c r="K102" s="40"/>
      <c r="L102" s="40"/>
      <c r="M102" s="40"/>
      <c r="N102" s="40"/>
    </row>
    <row r="103" spans="1:14" ht="12.75">
      <c r="A103" s="43"/>
      <c r="B103" s="40"/>
      <c r="C103" s="41"/>
      <c r="D103" s="41"/>
      <c r="E103" s="41"/>
      <c r="F103" s="41"/>
      <c r="G103" s="40"/>
      <c r="H103" s="40"/>
      <c r="I103" s="40"/>
      <c r="J103" s="40"/>
      <c r="K103" s="40"/>
      <c r="L103" s="40"/>
      <c r="M103" s="40"/>
      <c r="N103" s="40"/>
    </row>
    <row r="104" spans="1:14" ht="12.75">
      <c r="A104" s="43"/>
      <c r="B104" s="40"/>
      <c r="C104" s="41"/>
      <c r="D104" s="41"/>
      <c r="E104" s="41"/>
      <c r="F104" s="41"/>
      <c r="G104" s="40"/>
      <c r="H104" s="40"/>
      <c r="I104" s="40"/>
      <c r="J104" s="40"/>
      <c r="K104" s="40"/>
      <c r="L104" s="40"/>
      <c r="M104" s="40"/>
      <c r="N104" s="40"/>
    </row>
    <row r="105" spans="1:14" ht="12.75">
      <c r="A105" s="46"/>
      <c r="B105" s="40"/>
      <c r="C105" s="41"/>
      <c r="D105" s="41"/>
      <c r="E105" s="41"/>
      <c r="F105" s="41"/>
      <c r="G105" s="40"/>
      <c r="H105" s="40"/>
      <c r="I105" s="40"/>
      <c r="J105" s="40"/>
      <c r="K105" s="40"/>
      <c r="L105" s="40"/>
      <c r="M105" s="40"/>
      <c r="N105" s="40"/>
    </row>
    <row r="106" spans="1:14" ht="12.75">
      <c r="A106" s="43"/>
      <c r="B106" s="40"/>
      <c r="C106" s="41"/>
      <c r="D106" s="41"/>
      <c r="E106" s="41"/>
      <c r="F106" s="41"/>
      <c r="G106" s="40"/>
      <c r="H106" s="40"/>
      <c r="I106" s="40"/>
      <c r="J106" s="40"/>
      <c r="K106" s="40"/>
      <c r="L106" s="40"/>
      <c r="M106" s="40"/>
      <c r="N106" s="40"/>
    </row>
    <row r="107" spans="1:14" ht="12.75">
      <c r="A107" s="43"/>
      <c r="B107" s="40"/>
      <c r="C107" s="41"/>
      <c r="D107" s="41"/>
      <c r="E107" s="41"/>
      <c r="F107" s="41"/>
      <c r="G107" s="40"/>
      <c r="H107" s="40"/>
      <c r="I107" s="40"/>
      <c r="J107" s="40"/>
      <c r="K107" s="40"/>
      <c r="L107" s="40"/>
      <c r="M107" s="40"/>
      <c r="N107" s="40"/>
    </row>
    <row r="108" spans="1:14" ht="12.75">
      <c r="A108" s="43"/>
      <c r="B108" s="40"/>
      <c r="C108" s="41"/>
      <c r="D108" s="41"/>
      <c r="E108" s="41"/>
      <c r="F108" s="41"/>
      <c r="G108" s="40"/>
      <c r="H108" s="40"/>
      <c r="I108" s="40"/>
      <c r="J108" s="40"/>
      <c r="K108" s="40"/>
      <c r="L108" s="40"/>
      <c r="M108" s="40"/>
      <c r="N108" s="40"/>
    </row>
    <row r="109" spans="1:14" ht="12.75">
      <c r="A109" s="43"/>
      <c r="B109" s="40"/>
      <c r="C109" s="41"/>
      <c r="D109" s="41"/>
      <c r="E109" s="41"/>
      <c r="F109" s="41"/>
      <c r="G109" s="40"/>
      <c r="H109" s="40"/>
      <c r="I109" s="40"/>
      <c r="J109" s="40"/>
      <c r="K109" s="40"/>
      <c r="L109" s="40"/>
      <c r="M109" s="40"/>
      <c r="N109" s="40"/>
    </row>
    <row r="110" spans="1:14" ht="12.75">
      <c r="A110" s="43"/>
      <c r="B110" s="40"/>
      <c r="C110" s="41"/>
      <c r="D110" s="41"/>
      <c r="E110" s="41"/>
      <c r="F110" s="41"/>
      <c r="G110" s="57"/>
      <c r="H110" s="40"/>
      <c r="I110" s="40"/>
      <c r="J110" s="40"/>
      <c r="K110" s="40"/>
      <c r="L110" s="40"/>
      <c r="M110" s="40"/>
      <c r="N110" s="40"/>
    </row>
    <row r="111" spans="1:14" ht="12.75">
      <c r="A111" s="43"/>
      <c r="B111" s="40"/>
      <c r="C111" s="41"/>
      <c r="D111" s="41"/>
      <c r="E111" s="41"/>
      <c r="F111" s="41"/>
      <c r="G111" s="40"/>
      <c r="H111" s="40"/>
      <c r="I111" s="40"/>
      <c r="J111" s="40"/>
      <c r="K111" s="40"/>
      <c r="L111" s="40"/>
      <c r="M111" s="40"/>
      <c r="N111" s="52"/>
    </row>
    <row r="112" spans="1:14" ht="12.75">
      <c r="A112" s="43"/>
      <c r="B112" s="40"/>
      <c r="C112" s="41"/>
      <c r="D112" s="41"/>
      <c r="E112" s="41"/>
      <c r="F112" s="41"/>
      <c r="G112" s="42"/>
      <c r="H112" s="48"/>
      <c r="I112" s="48"/>
      <c r="J112" s="48"/>
      <c r="K112" s="48"/>
      <c r="L112" s="48"/>
      <c r="M112" s="40"/>
      <c r="N112" s="40"/>
    </row>
    <row r="113" spans="1:14" ht="12.75">
      <c r="A113" s="43"/>
      <c r="B113" s="40"/>
      <c r="C113" s="41"/>
      <c r="D113" s="41"/>
      <c r="E113" s="41"/>
      <c r="F113" s="41"/>
      <c r="G113" s="40"/>
      <c r="H113" s="40"/>
      <c r="I113" s="40"/>
      <c r="J113" s="40"/>
      <c r="K113" s="40"/>
      <c r="L113" s="40"/>
      <c r="M113" s="40"/>
      <c r="N113" s="40"/>
    </row>
    <row r="114" spans="1:14" ht="12.75">
      <c r="A114" s="43"/>
      <c r="B114" s="40"/>
      <c r="C114" s="41"/>
      <c r="D114" s="41"/>
      <c r="E114" s="41"/>
      <c r="F114" s="41"/>
      <c r="G114" s="40"/>
      <c r="H114" s="40"/>
      <c r="I114" s="40"/>
      <c r="J114" s="40"/>
      <c r="K114" s="40"/>
      <c r="L114" s="40"/>
      <c r="M114" s="40"/>
      <c r="N114" s="40"/>
    </row>
    <row r="115" spans="1:14" ht="12.75">
      <c r="A115" s="43"/>
      <c r="B115" s="40"/>
      <c r="C115" s="41"/>
      <c r="D115" s="41"/>
      <c r="E115" s="41"/>
      <c r="F115" s="41"/>
      <c r="G115" s="40"/>
      <c r="H115" s="40"/>
      <c r="I115" s="40"/>
      <c r="J115" s="40"/>
      <c r="K115" s="40"/>
      <c r="L115" s="40"/>
      <c r="M115" s="40"/>
      <c r="N115" s="40"/>
    </row>
    <row r="116" spans="1:14" ht="12.75">
      <c r="A116" s="43"/>
      <c r="B116" s="40"/>
      <c r="C116" s="41"/>
      <c r="D116" s="41"/>
      <c r="E116" s="41"/>
      <c r="F116" s="58"/>
      <c r="G116" s="133"/>
      <c r="H116" s="133"/>
      <c r="I116" s="133"/>
      <c r="J116" s="133"/>
      <c r="K116" s="40"/>
      <c r="L116" s="40"/>
      <c r="M116" s="40"/>
      <c r="N116" s="40"/>
    </row>
    <row r="117" spans="1:14" ht="12.75">
      <c r="A117" s="43"/>
      <c r="B117" s="40"/>
      <c r="C117" s="41"/>
      <c r="D117" s="41"/>
      <c r="E117" s="41"/>
      <c r="F117" s="58"/>
      <c r="G117" s="133"/>
      <c r="H117" s="133"/>
      <c r="I117" s="133"/>
      <c r="J117" s="133"/>
      <c r="K117" s="40"/>
      <c r="L117" s="40"/>
      <c r="M117" s="47"/>
      <c r="N117" s="40"/>
    </row>
    <row r="118" spans="1:14" ht="12.75">
      <c r="A118" s="43"/>
      <c r="B118" s="40"/>
      <c r="C118" s="49"/>
      <c r="D118" s="49"/>
      <c r="E118" s="41"/>
      <c r="F118" s="41"/>
      <c r="G118" s="40"/>
      <c r="H118" s="40"/>
      <c r="I118" s="40"/>
      <c r="J118" s="40"/>
      <c r="K118" s="40"/>
      <c r="L118" s="40"/>
      <c r="M118" s="40"/>
      <c r="N118" s="40"/>
    </row>
    <row r="119" spans="1:14" ht="12.75">
      <c r="A119" s="43"/>
      <c r="B119" s="40"/>
      <c r="C119" s="41"/>
      <c r="D119" s="41"/>
      <c r="E119" s="41"/>
      <c r="F119" s="41"/>
      <c r="G119" s="40"/>
      <c r="H119" s="40"/>
      <c r="I119" s="40"/>
      <c r="J119" s="40"/>
      <c r="K119" s="40"/>
      <c r="L119" s="40"/>
      <c r="M119" s="40"/>
      <c r="N119" s="40"/>
    </row>
    <row r="120" spans="1:14" ht="12.75">
      <c r="A120" s="43"/>
      <c r="B120" s="40"/>
      <c r="C120" s="41"/>
      <c r="D120" s="41"/>
      <c r="E120" s="41"/>
      <c r="F120" s="41"/>
      <c r="G120" s="40"/>
      <c r="H120" s="40"/>
      <c r="I120" s="40"/>
      <c r="J120" s="40"/>
      <c r="K120" s="40"/>
      <c r="L120" s="40"/>
      <c r="M120" s="40"/>
      <c r="N120" s="40"/>
    </row>
    <row r="121" spans="1:14" ht="12.75">
      <c r="A121" s="43"/>
      <c r="B121" s="40"/>
      <c r="C121" s="41"/>
      <c r="D121" s="41"/>
      <c r="E121" s="41"/>
      <c r="F121" s="41"/>
      <c r="G121" s="40"/>
      <c r="H121" s="40"/>
      <c r="I121" s="40"/>
      <c r="J121" s="40"/>
      <c r="K121" s="40"/>
      <c r="L121" s="40"/>
      <c r="M121" s="40"/>
      <c r="N121" s="40"/>
    </row>
    <row r="122" spans="1:14" ht="12.75">
      <c r="A122" s="43"/>
      <c r="B122" s="40"/>
      <c r="C122" s="41"/>
      <c r="D122" s="41"/>
      <c r="E122" s="41"/>
      <c r="F122" s="41"/>
      <c r="G122" s="40"/>
      <c r="H122" s="40"/>
      <c r="I122" s="40"/>
      <c r="J122" s="40"/>
      <c r="K122" s="40"/>
      <c r="L122" s="40"/>
      <c r="M122" s="40"/>
      <c r="N122" s="40"/>
    </row>
    <row r="123" spans="1:14" ht="12.75">
      <c r="A123" s="43"/>
      <c r="B123" s="40"/>
      <c r="C123" s="41"/>
      <c r="D123" s="41"/>
      <c r="E123" s="41"/>
      <c r="F123" s="41"/>
      <c r="G123" s="40"/>
      <c r="H123" s="40"/>
      <c r="I123" s="40"/>
      <c r="J123" s="40"/>
      <c r="K123" s="40"/>
      <c r="L123" s="40"/>
      <c r="M123" s="40"/>
      <c r="N123" s="40"/>
    </row>
    <row r="124" spans="1:14" ht="12.75">
      <c r="A124" s="43"/>
      <c r="B124" s="40"/>
      <c r="C124" s="41"/>
      <c r="D124" s="41"/>
      <c r="E124" s="41"/>
      <c r="F124" s="41"/>
      <c r="G124" s="40"/>
      <c r="H124" s="40"/>
      <c r="I124" s="40"/>
      <c r="J124" s="40"/>
      <c r="K124" s="40"/>
      <c r="L124" s="40"/>
      <c r="M124" s="40"/>
      <c r="N124" s="40"/>
    </row>
    <row r="125" spans="1:14" ht="12.75">
      <c r="A125" s="43"/>
      <c r="B125" s="40"/>
      <c r="C125" s="41"/>
      <c r="D125" s="41"/>
      <c r="E125" s="41"/>
      <c r="F125" s="41"/>
      <c r="G125" s="40"/>
      <c r="H125" s="40"/>
      <c r="I125" s="40"/>
      <c r="J125" s="40"/>
      <c r="K125" s="40"/>
      <c r="L125" s="40"/>
      <c r="M125" s="40"/>
      <c r="N125" s="40"/>
    </row>
    <row r="126" spans="1:14" ht="12.75">
      <c r="A126" s="43"/>
      <c r="B126" s="40"/>
      <c r="C126" s="41"/>
      <c r="D126" s="41"/>
      <c r="E126" s="41"/>
      <c r="F126" s="41"/>
      <c r="G126" s="40"/>
      <c r="H126" s="40"/>
      <c r="I126" s="40"/>
      <c r="J126" s="40"/>
      <c r="K126" s="40"/>
      <c r="L126" s="40"/>
      <c r="M126" s="40"/>
      <c r="N126" s="40"/>
    </row>
    <row r="127" spans="1:14" ht="12.75">
      <c r="A127" s="43"/>
      <c r="B127" s="40"/>
      <c r="C127" s="41"/>
      <c r="D127" s="41"/>
      <c r="E127" s="41"/>
      <c r="F127" s="41"/>
      <c r="G127" s="40"/>
      <c r="H127" s="40"/>
      <c r="I127" s="40"/>
      <c r="J127" s="40"/>
      <c r="K127" s="40"/>
      <c r="L127" s="40"/>
      <c r="M127" s="40"/>
      <c r="N127" s="40"/>
    </row>
    <row r="128" spans="1:14" ht="12.75">
      <c r="A128" s="43"/>
      <c r="B128" s="40"/>
      <c r="C128" s="41"/>
      <c r="D128" s="41"/>
      <c r="E128" s="41"/>
      <c r="F128" s="41"/>
      <c r="G128" s="40"/>
      <c r="H128" s="40"/>
      <c r="I128" s="40"/>
      <c r="J128" s="40"/>
      <c r="K128" s="40"/>
      <c r="L128" s="40"/>
      <c r="M128" s="40"/>
      <c r="N128" s="40"/>
    </row>
    <row r="129" spans="1:14" ht="12.75">
      <c r="A129" s="43"/>
      <c r="B129" s="40"/>
      <c r="C129" s="41"/>
      <c r="D129" s="41"/>
      <c r="E129" s="41"/>
      <c r="F129" s="41"/>
      <c r="G129" s="59"/>
      <c r="H129" s="40"/>
      <c r="I129" s="40"/>
      <c r="J129" s="40"/>
      <c r="K129" s="40"/>
      <c r="L129" s="40"/>
      <c r="M129" s="47"/>
      <c r="N129" s="40"/>
    </row>
    <row r="130" spans="1:14" ht="12.75">
      <c r="A130" s="43"/>
      <c r="B130" s="40"/>
      <c r="C130" s="49"/>
      <c r="D130" s="49"/>
      <c r="E130" s="41"/>
      <c r="F130" s="41"/>
      <c r="G130" s="47"/>
      <c r="H130" s="47"/>
      <c r="I130" s="47"/>
      <c r="J130" s="47"/>
      <c r="K130" s="47"/>
      <c r="L130" s="47"/>
      <c r="M130" s="40"/>
      <c r="N130" s="40"/>
    </row>
    <row r="131" spans="1:14" ht="12.75">
      <c r="A131" s="46"/>
      <c r="B131" s="40"/>
      <c r="C131" s="41"/>
      <c r="D131" s="41"/>
      <c r="E131" s="41"/>
      <c r="F131" s="41"/>
      <c r="G131" s="59"/>
      <c r="H131" s="40"/>
      <c r="I131" s="40"/>
      <c r="J131" s="40"/>
      <c r="K131" s="40"/>
      <c r="L131" s="40"/>
      <c r="M131" s="40"/>
      <c r="N131" s="40"/>
    </row>
    <row r="132" spans="1:14" ht="12.75">
      <c r="A132" s="43"/>
      <c r="B132" s="40"/>
      <c r="C132" s="49"/>
      <c r="D132" s="49"/>
      <c r="E132" s="41"/>
      <c r="F132" s="41"/>
      <c r="G132" s="59"/>
      <c r="H132" s="40"/>
      <c r="I132" s="40"/>
      <c r="J132" s="40"/>
      <c r="K132" s="40"/>
      <c r="L132" s="40"/>
      <c r="M132" s="40"/>
      <c r="N132" s="40"/>
    </row>
    <row r="133" spans="1:14" ht="12.75">
      <c r="A133" s="43"/>
      <c r="B133" s="40"/>
      <c r="C133" s="49"/>
      <c r="D133" s="49"/>
      <c r="E133" s="41"/>
      <c r="F133" s="41"/>
      <c r="G133" s="60"/>
      <c r="H133" s="133"/>
      <c r="I133" s="133"/>
      <c r="J133" s="133"/>
      <c r="K133" s="133"/>
      <c r="L133" s="40"/>
      <c r="M133" s="40"/>
      <c r="N133" s="40"/>
    </row>
    <row r="134" spans="1:14" ht="12.75">
      <c r="A134" s="43"/>
      <c r="B134" s="40"/>
      <c r="C134" s="49"/>
      <c r="D134" s="49"/>
      <c r="E134" s="41"/>
      <c r="F134" s="41"/>
      <c r="G134" s="60"/>
      <c r="H134" s="133"/>
      <c r="I134" s="133"/>
      <c r="J134" s="133"/>
      <c r="K134" s="133"/>
      <c r="L134" s="40"/>
      <c r="M134" s="40"/>
      <c r="N134" s="40"/>
    </row>
    <row r="135" spans="1:14" ht="12.75">
      <c r="A135" s="43"/>
      <c r="B135" s="40"/>
      <c r="C135" s="49"/>
      <c r="D135" s="49"/>
      <c r="E135" s="41"/>
      <c r="F135" s="41"/>
      <c r="G135" s="59"/>
      <c r="H135" s="40"/>
      <c r="I135" s="40"/>
      <c r="J135" s="40"/>
      <c r="K135" s="40"/>
      <c r="L135" s="40"/>
      <c r="M135" s="40"/>
      <c r="N135" s="40"/>
    </row>
    <row r="136" spans="1:14" ht="12.75">
      <c r="A136" s="43"/>
      <c r="B136" s="40"/>
      <c r="C136" s="49"/>
      <c r="D136" s="49"/>
      <c r="E136" s="41"/>
      <c r="F136" s="41"/>
      <c r="G136" s="59"/>
      <c r="H136" s="40"/>
      <c r="I136" s="40"/>
      <c r="J136" s="40"/>
      <c r="K136" s="40"/>
      <c r="L136" s="40"/>
      <c r="M136" s="40"/>
      <c r="N136" s="40"/>
    </row>
    <row r="137" spans="1:14" ht="12.75">
      <c r="A137" s="43"/>
      <c r="B137" s="40"/>
      <c r="C137" s="49"/>
      <c r="D137" s="49"/>
      <c r="E137" s="41"/>
      <c r="F137" s="41"/>
      <c r="G137" s="59"/>
      <c r="H137" s="40"/>
      <c r="I137" s="40"/>
      <c r="J137" s="40"/>
      <c r="K137" s="40"/>
      <c r="L137" s="40"/>
      <c r="M137" s="40"/>
      <c r="N137" s="40"/>
    </row>
    <row r="138" spans="1:14" ht="12.75">
      <c r="A138" s="43"/>
      <c r="B138" s="40"/>
      <c r="C138" s="49"/>
      <c r="D138" s="49"/>
      <c r="E138" s="41"/>
      <c r="F138" s="41"/>
      <c r="G138" s="59"/>
      <c r="H138" s="40"/>
      <c r="I138" s="40"/>
      <c r="J138" s="40"/>
      <c r="K138" s="40"/>
      <c r="L138" s="40"/>
      <c r="M138" s="40"/>
      <c r="N138" s="40"/>
    </row>
    <row r="139" spans="1:14" ht="12.75">
      <c r="A139" s="43"/>
      <c r="B139" s="40"/>
      <c r="C139" s="49"/>
      <c r="D139" s="49"/>
      <c r="E139" s="41"/>
      <c r="F139" s="41"/>
      <c r="G139" s="59"/>
      <c r="H139" s="40"/>
      <c r="I139" s="40"/>
      <c r="J139" s="40"/>
      <c r="K139" s="40"/>
      <c r="L139" s="40"/>
      <c r="M139" s="40"/>
      <c r="N139" s="40"/>
    </row>
    <row r="140" spans="1:14" ht="12.75">
      <c r="A140" s="43"/>
      <c r="B140" s="40"/>
      <c r="C140" s="49"/>
      <c r="D140" s="49"/>
      <c r="E140" s="41"/>
      <c r="F140" s="41"/>
      <c r="G140" s="59"/>
      <c r="H140" s="40"/>
      <c r="I140" s="40"/>
      <c r="J140" s="40"/>
      <c r="K140" s="40"/>
      <c r="L140" s="40"/>
      <c r="M140" s="40"/>
      <c r="N140" s="40"/>
    </row>
    <row r="141" spans="1:14" ht="12.75">
      <c r="A141" s="43"/>
      <c r="B141" s="40"/>
      <c r="C141" s="49"/>
      <c r="D141" s="49"/>
      <c r="E141" s="41"/>
      <c r="F141" s="41"/>
      <c r="G141" s="59"/>
      <c r="H141" s="40"/>
      <c r="I141" s="40"/>
      <c r="J141" s="40"/>
      <c r="K141" s="40"/>
      <c r="L141" s="40"/>
      <c r="M141" s="40"/>
      <c r="N141" s="40"/>
    </row>
    <row r="142" spans="1:14" ht="12.75">
      <c r="A142" s="43"/>
      <c r="B142" s="40"/>
      <c r="C142" s="49"/>
      <c r="D142" s="49"/>
      <c r="E142" s="41"/>
      <c r="F142" s="41"/>
      <c r="G142" s="59"/>
      <c r="H142" s="40"/>
      <c r="I142" s="40"/>
      <c r="J142" s="40"/>
      <c r="K142" s="40"/>
      <c r="L142" s="40"/>
      <c r="M142" s="40"/>
      <c r="N142" s="40"/>
    </row>
    <row r="143" spans="1:14" ht="12.75">
      <c r="A143" s="43"/>
      <c r="B143" s="40"/>
      <c r="C143" s="49"/>
      <c r="D143" s="49"/>
      <c r="E143" s="41"/>
      <c r="F143" s="41"/>
      <c r="G143" s="59"/>
      <c r="H143" s="40"/>
      <c r="I143" s="40"/>
      <c r="J143" s="40"/>
      <c r="K143" s="40"/>
      <c r="L143" s="40"/>
      <c r="M143" s="40"/>
      <c r="N143" s="40"/>
    </row>
    <row r="144" spans="1:14" ht="12.75">
      <c r="A144" s="43"/>
      <c r="B144" s="40"/>
      <c r="C144" s="49"/>
      <c r="D144" s="49"/>
      <c r="E144" s="41"/>
      <c r="F144" s="41"/>
      <c r="G144" s="59"/>
      <c r="H144" s="40"/>
      <c r="I144" s="40"/>
      <c r="J144" s="40"/>
      <c r="K144" s="40"/>
      <c r="L144" s="40"/>
      <c r="M144" s="40"/>
      <c r="N144" s="40"/>
    </row>
    <row r="145" spans="1:14" ht="12.75">
      <c r="A145" s="43"/>
      <c r="B145" s="40"/>
      <c r="C145" s="49"/>
      <c r="D145" s="49"/>
      <c r="E145" s="41"/>
      <c r="F145" s="41"/>
      <c r="G145" s="59"/>
      <c r="H145" s="40"/>
      <c r="I145" s="40"/>
      <c r="J145" s="40"/>
      <c r="K145" s="40"/>
      <c r="L145" s="40"/>
      <c r="M145" s="40"/>
      <c r="N145" s="40"/>
    </row>
    <row r="146" spans="1:14" ht="12.75">
      <c r="A146" s="43"/>
      <c r="B146" s="40"/>
      <c r="C146" s="49"/>
      <c r="D146" s="49"/>
      <c r="E146" s="41"/>
      <c r="F146" s="41"/>
      <c r="G146" s="59"/>
      <c r="H146" s="40"/>
      <c r="I146" s="40"/>
      <c r="J146" s="40"/>
      <c r="K146" s="40"/>
      <c r="L146" s="40"/>
      <c r="M146" s="40"/>
      <c r="N146" s="40"/>
    </row>
    <row r="147" spans="1:14" ht="12.75">
      <c r="A147" s="43"/>
      <c r="B147" s="40"/>
      <c r="C147" s="49"/>
      <c r="D147" s="49"/>
      <c r="E147" s="41"/>
      <c r="F147" s="41"/>
      <c r="G147" s="59"/>
      <c r="H147" s="40"/>
      <c r="I147" s="40"/>
      <c r="J147" s="40"/>
      <c r="K147" s="40"/>
      <c r="L147" s="40"/>
      <c r="M147" s="40"/>
      <c r="N147" s="40"/>
    </row>
    <row r="148" spans="1:14" ht="12.75">
      <c r="A148" s="43"/>
      <c r="B148" s="40"/>
      <c r="C148" s="49"/>
      <c r="D148" s="49"/>
      <c r="E148" s="41"/>
      <c r="F148" s="41"/>
      <c r="G148" s="59"/>
      <c r="H148" s="40"/>
      <c r="I148" s="40"/>
      <c r="J148" s="40"/>
      <c r="K148" s="40"/>
      <c r="L148" s="40"/>
      <c r="M148" s="40"/>
      <c r="N148" s="40"/>
    </row>
    <row r="149" spans="1:14" ht="12.75">
      <c r="A149" s="43"/>
      <c r="B149" s="40"/>
      <c r="C149" s="49"/>
      <c r="D149" s="49"/>
      <c r="E149" s="41"/>
      <c r="F149" s="41"/>
      <c r="G149" s="59"/>
      <c r="H149" s="40"/>
      <c r="I149" s="40"/>
      <c r="J149" s="40"/>
      <c r="K149" s="40"/>
      <c r="L149" s="40"/>
      <c r="M149" s="40"/>
      <c r="N149" s="40"/>
    </row>
    <row r="150" spans="1:14" ht="12.75">
      <c r="A150" s="43"/>
      <c r="B150" s="40"/>
      <c r="C150" s="49"/>
      <c r="D150" s="49"/>
      <c r="E150" s="41"/>
      <c r="F150" s="41"/>
      <c r="G150" s="59"/>
      <c r="H150" s="40"/>
      <c r="I150" s="40"/>
      <c r="J150" s="40"/>
      <c r="K150" s="40"/>
      <c r="L150" s="40"/>
      <c r="M150" s="40"/>
      <c r="N150" s="40"/>
    </row>
    <row r="151" spans="1:14" ht="12.75">
      <c r="A151" s="43"/>
      <c r="B151" s="40"/>
      <c r="C151" s="49"/>
      <c r="D151" s="49"/>
      <c r="E151" s="41"/>
      <c r="F151" s="41"/>
      <c r="G151" s="59"/>
      <c r="H151" s="40"/>
      <c r="I151" s="40"/>
      <c r="J151" s="40"/>
      <c r="K151" s="40"/>
      <c r="L151" s="40"/>
      <c r="M151" s="40"/>
      <c r="N151" s="40"/>
    </row>
    <row r="152" spans="1:14" ht="12.75">
      <c r="A152" s="43"/>
      <c r="B152" s="40"/>
      <c r="C152" s="49"/>
      <c r="D152" s="49"/>
      <c r="E152" s="41"/>
      <c r="F152" s="41"/>
      <c r="G152" s="59"/>
      <c r="H152" s="40"/>
      <c r="I152" s="40"/>
      <c r="J152" s="40"/>
      <c r="K152" s="40"/>
      <c r="L152" s="40"/>
      <c r="M152" s="40"/>
      <c r="N152" s="40"/>
    </row>
    <row r="153" spans="1:14" ht="12.75">
      <c r="A153" s="43"/>
      <c r="B153" s="40"/>
      <c r="C153" s="49"/>
      <c r="D153" s="49"/>
      <c r="E153" s="41"/>
      <c r="F153" s="41"/>
      <c r="G153" s="59"/>
      <c r="H153" s="40"/>
      <c r="I153" s="40"/>
      <c r="J153" s="40"/>
      <c r="K153" s="40"/>
      <c r="L153" s="40"/>
      <c r="M153" s="40"/>
      <c r="N153" s="40"/>
    </row>
    <row r="154" spans="1:14" ht="12.75">
      <c r="A154" s="43"/>
      <c r="B154" s="40"/>
      <c r="C154" s="49"/>
      <c r="D154" s="49"/>
      <c r="E154" s="41"/>
      <c r="F154" s="41"/>
      <c r="G154" s="59"/>
      <c r="H154" s="61"/>
      <c r="I154" s="61"/>
      <c r="J154" s="61"/>
      <c r="K154" s="61"/>
      <c r="L154" s="61"/>
      <c r="M154" s="51"/>
      <c r="N154" s="40"/>
    </row>
    <row r="155" spans="1:14" ht="12.75">
      <c r="A155" s="43"/>
      <c r="B155" s="40"/>
      <c r="C155" s="49"/>
      <c r="D155" s="49"/>
      <c r="E155" s="41"/>
      <c r="F155" s="41"/>
      <c r="G155" s="51"/>
      <c r="H155" s="62"/>
      <c r="I155" s="62"/>
      <c r="J155" s="62"/>
      <c r="K155" s="62"/>
      <c r="L155" s="62"/>
      <c r="M155" s="63"/>
      <c r="N155" s="64"/>
    </row>
    <row r="156" spans="1:14" ht="12.75">
      <c r="A156" s="43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1:14" ht="12.75">
      <c r="A157" s="43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</row>
    <row r="158" spans="1:14" ht="12.75">
      <c r="A158" s="43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</row>
    <row r="159" spans="1:14" ht="12.75">
      <c r="A159" s="43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</row>
    <row r="160" spans="1:14" ht="12.75">
      <c r="A160" s="43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</row>
    <row r="161" spans="1:14" ht="12.75">
      <c r="A161" s="43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</row>
    <row r="162" spans="1:14" ht="12.75">
      <c r="A162" s="43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</row>
    <row r="163" spans="1:14" ht="12.75">
      <c r="A163" s="43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</row>
    <row r="164" spans="1:14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1:14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1:14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1:14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1:14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1:14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1:14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1:14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1:14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1:14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1:14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1:14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1:14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14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14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14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14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1:14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1:14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ht="12.75">
      <c r="A394" s="43"/>
    </row>
    <row r="395" ht="12.75">
      <c r="A395" s="43"/>
    </row>
    <row r="396" ht="12.75">
      <c r="A396" s="43"/>
    </row>
    <row r="397" ht="12.75">
      <c r="A397" s="43"/>
    </row>
  </sheetData>
  <sheetProtection/>
  <mergeCells count="30">
    <mergeCell ref="H133:K133"/>
    <mergeCell ref="H134:K134"/>
    <mergeCell ref="J6:J9"/>
    <mergeCell ref="H61:K61"/>
    <mergeCell ref="H62:K62"/>
    <mergeCell ref="H99:L99"/>
    <mergeCell ref="H100:L100"/>
    <mergeCell ref="G116:J116"/>
    <mergeCell ref="G117:J117"/>
    <mergeCell ref="B11:G11"/>
    <mergeCell ref="M7:N7"/>
    <mergeCell ref="C10:D10"/>
    <mergeCell ref="E10:F10"/>
    <mergeCell ref="H10:I10"/>
    <mergeCell ref="K10:L10"/>
    <mergeCell ref="M10:N10"/>
    <mergeCell ref="A4:N4"/>
    <mergeCell ref="A6:A10"/>
    <mergeCell ref="B6:B10"/>
    <mergeCell ref="C6:D7"/>
    <mergeCell ref="E6:F7"/>
    <mergeCell ref="G6:G9"/>
    <mergeCell ref="H6:I7"/>
    <mergeCell ref="K6:L6"/>
    <mergeCell ref="M6:N6"/>
    <mergeCell ref="K7:L7"/>
    <mergeCell ref="B41:G41"/>
    <mergeCell ref="B51:G51"/>
    <mergeCell ref="B21:G21"/>
    <mergeCell ref="B31:G31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 xml:space="preserve">&amp;R&amp;8Przebudowa skrzyzowania ul. Wolności, Sportowej, Konopnickiej, Nidzickiej w Działdowie </oddFooter>
  </headerFooter>
  <drawing r:id="rId3"/>
  <legacyDrawing r:id="rId2"/>
  <oleObjects>
    <oleObject progId="Word.Document.8" shapeId="12321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5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10" width="9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142"/>
      <c r="C1" s="142"/>
      <c r="D1" s="142"/>
      <c r="E1" s="142"/>
      <c r="J1" s="20" t="s">
        <v>7</v>
      </c>
    </row>
    <row r="2" spans="2:10" ht="18" customHeight="1">
      <c r="B2" s="3"/>
      <c r="C2" s="143" t="s">
        <v>6</v>
      </c>
      <c r="D2" s="143"/>
      <c r="E2" s="143"/>
      <c r="F2" s="143"/>
      <c r="G2" s="143"/>
      <c r="H2" s="143"/>
      <c r="I2" s="143"/>
      <c r="J2" s="16"/>
    </row>
    <row r="3" spans="4:9" ht="7.5" customHeight="1" thickBot="1">
      <c r="D3" s="12"/>
      <c r="E3" s="13"/>
      <c r="F3" s="14"/>
      <c r="G3" s="14"/>
      <c r="H3" s="15"/>
      <c r="I3" s="14"/>
    </row>
    <row r="4" ht="7.5" customHeight="1" hidden="1" thickBot="1"/>
    <row r="5" spans="2:14" s="5" customFormat="1" ht="21" customHeight="1" thickBot="1">
      <c r="B5" s="11"/>
      <c r="C5" s="82"/>
      <c r="D5" s="137" t="s">
        <v>8</v>
      </c>
      <c r="E5" s="138"/>
      <c r="F5" s="138"/>
      <c r="G5" s="139"/>
      <c r="H5" s="140" t="s">
        <v>9</v>
      </c>
      <c r="I5" s="138"/>
      <c r="J5" s="141"/>
      <c r="N5" s="4"/>
    </row>
    <row r="6" spans="2:14" s="5" customFormat="1" ht="13.5" thickBot="1">
      <c r="B6" s="95" t="s">
        <v>0</v>
      </c>
      <c r="C6" s="9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8" t="s">
        <v>3</v>
      </c>
      <c r="I6" s="6" t="s">
        <v>4</v>
      </c>
      <c r="J6" s="6" t="s">
        <v>5</v>
      </c>
      <c r="N6" s="4"/>
    </row>
    <row r="7" spans="2:14" s="9" customFormat="1" ht="14.25">
      <c r="B7" s="91"/>
      <c r="C7" s="83"/>
      <c r="D7" s="89"/>
      <c r="E7" s="25"/>
      <c r="F7" s="21"/>
      <c r="G7" s="26"/>
      <c r="H7" s="22"/>
      <c r="I7" s="26"/>
      <c r="J7" s="21"/>
      <c r="N7" s="10"/>
    </row>
    <row r="8" spans="2:14" s="9" customFormat="1" ht="14.25">
      <c r="B8" s="91"/>
      <c r="C8" s="112" t="s">
        <v>28</v>
      </c>
      <c r="D8" s="113"/>
      <c r="E8" s="113"/>
      <c r="F8" s="113"/>
      <c r="G8" s="113"/>
      <c r="H8" s="114"/>
      <c r="I8" s="27"/>
      <c r="J8" s="17"/>
      <c r="N8" s="10"/>
    </row>
    <row r="9" spans="2:14" s="9" customFormat="1" ht="14.25">
      <c r="B9" s="92"/>
      <c r="C9" s="81"/>
      <c r="D9" s="90"/>
      <c r="E9" s="23"/>
      <c r="F9" s="18"/>
      <c r="G9" s="23"/>
      <c r="H9" s="18"/>
      <c r="I9" s="23"/>
      <c r="J9" s="18"/>
      <c r="N9" s="10"/>
    </row>
    <row r="10" spans="2:14" s="9" customFormat="1" ht="14.25">
      <c r="B10" s="93" t="s">
        <v>27</v>
      </c>
      <c r="C10" s="102">
        <v>0</v>
      </c>
      <c r="D10" s="90"/>
      <c r="E10" s="23">
        <v>0</v>
      </c>
      <c r="F10" s="18"/>
      <c r="G10" s="23"/>
      <c r="H10" s="18">
        <v>0</v>
      </c>
      <c r="I10" s="23"/>
      <c r="J10" s="18"/>
      <c r="N10" s="10"/>
    </row>
    <row r="11" spans="2:14" s="9" customFormat="1" ht="14.25">
      <c r="B11" s="92"/>
      <c r="C11" s="102"/>
      <c r="D11" s="97">
        <f>C12-C10</f>
        <v>22</v>
      </c>
      <c r="E11" s="23"/>
      <c r="F11" s="18">
        <f>(E10+E12)/2</f>
        <v>0</v>
      </c>
      <c r="G11" s="23">
        <f>D11*F11</f>
        <v>0</v>
      </c>
      <c r="H11" s="18"/>
      <c r="I11" s="23">
        <f>(H10+H12)/2</f>
        <v>0.49</v>
      </c>
      <c r="J11" s="18">
        <f>I11*D11</f>
        <v>10.78</v>
      </c>
      <c r="N11" s="10"/>
    </row>
    <row r="12" spans="2:14" s="9" customFormat="1" ht="14.25">
      <c r="B12" s="92"/>
      <c r="C12" s="102">
        <v>22</v>
      </c>
      <c r="D12" s="90"/>
      <c r="E12" s="23">
        <v>0</v>
      </c>
      <c r="F12" s="18"/>
      <c r="G12" s="23"/>
      <c r="H12" s="18">
        <v>0.98</v>
      </c>
      <c r="I12" s="23"/>
      <c r="J12" s="18"/>
      <c r="N12" s="10"/>
    </row>
    <row r="13" spans="2:14" s="9" customFormat="1" ht="14.25">
      <c r="B13" s="92"/>
      <c r="C13" s="102"/>
      <c r="D13" s="97">
        <f>C14-C12</f>
        <v>25</v>
      </c>
      <c r="E13" s="23"/>
      <c r="F13" s="18">
        <f>(E12+E14)/2</f>
        <v>0</v>
      </c>
      <c r="G13" s="23">
        <f>D13*F13</f>
        <v>0</v>
      </c>
      <c r="H13" s="18"/>
      <c r="I13" s="23">
        <f>(H12+H14)/2</f>
        <v>1.01</v>
      </c>
      <c r="J13" s="18">
        <f>I13*D13</f>
        <v>25.25</v>
      </c>
      <c r="N13" s="10"/>
    </row>
    <row r="14" spans="2:14" s="9" customFormat="1" ht="14.25">
      <c r="B14" s="93"/>
      <c r="C14" s="102">
        <v>47</v>
      </c>
      <c r="D14" s="90"/>
      <c r="E14" s="23">
        <v>0</v>
      </c>
      <c r="F14" s="18"/>
      <c r="G14" s="23"/>
      <c r="H14" s="18">
        <v>1.04</v>
      </c>
      <c r="I14" s="23"/>
      <c r="J14" s="18"/>
      <c r="N14" s="10"/>
    </row>
    <row r="15" spans="2:14" s="9" customFormat="1" ht="14.25">
      <c r="B15" s="92"/>
      <c r="C15" s="102"/>
      <c r="D15" s="97">
        <f>C16-C14</f>
        <v>13.04</v>
      </c>
      <c r="E15" s="23"/>
      <c r="F15" s="18">
        <f>(E14+E18)/2</f>
        <v>0</v>
      </c>
      <c r="G15" s="23">
        <f>D15*F15</f>
        <v>0</v>
      </c>
      <c r="H15" s="18"/>
      <c r="I15" s="23">
        <f>(H14+H18)/2</f>
        <v>0.52</v>
      </c>
      <c r="J15" s="18">
        <f>I15*D15</f>
        <v>6.7808</v>
      </c>
      <c r="N15" s="10"/>
    </row>
    <row r="16" spans="2:14" s="9" customFormat="1" ht="14.25">
      <c r="B16" s="93"/>
      <c r="C16" s="102">
        <v>60.04</v>
      </c>
      <c r="D16" s="90"/>
      <c r="E16" s="23">
        <v>0</v>
      </c>
      <c r="F16" s="18"/>
      <c r="G16" s="23"/>
      <c r="H16" s="18">
        <v>1.9</v>
      </c>
      <c r="I16" s="23"/>
      <c r="J16" s="18"/>
      <c r="N16" s="10"/>
    </row>
    <row r="17" spans="2:14" s="9" customFormat="1" ht="14.25">
      <c r="B17" s="92"/>
      <c r="C17" s="81"/>
      <c r="D17" s="90"/>
      <c r="E17" s="23"/>
      <c r="F17" s="18"/>
      <c r="G17" s="23"/>
      <c r="H17" s="18"/>
      <c r="I17" s="23"/>
      <c r="J17" s="18"/>
      <c r="N17" s="10"/>
    </row>
    <row r="18" spans="2:14" s="9" customFormat="1" ht="14.25">
      <c r="B18" s="92"/>
      <c r="C18" s="112" t="s">
        <v>29</v>
      </c>
      <c r="D18" s="113"/>
      <c r="E18" s="113"/>
      <c r="F18" s="113"/>
      <c r="G18" s="113"/>
      <c r="H18" s="114"/>
      <c r="I18" s="23"/>
      <c r="J18" s="18"/>
      <c r="N18" s="10"/>
    </row>
    <row r="19" spans="2:14" s="9" customFormat="1" ht="14.25">
      <c r="B19" s="94"/>
      <c r="C19" s="81"/>
      <c r="D19" s="90"/>
      <c r="E19" s="23"/>
      <c r="F19" s="18"/>
      <c r="G19" s="23"/>
      <c r="H19" s="18"/>
      <c r="I19" s="23"/>
      <c r="J19" s="18"/>
      <c r="N19" s="10"/>
    </row>
    <row r="20" spans="2:14" s="9" customFormat="1" ht="14.25">
      <c r="B20" s="91" t="s">
        <v>27</v>
      </c>
      <c r="C20" s="102">
        <v>0</v>
      </c>
      <c r="D20" s="90"/>
      <c r="E20" s="23">
        <v>0</v>
      </c>
      <c r="F20" s="18"/>
      <c r="G20" s="23"/>
      <c r="H20" s="18">
        <v>0</v>
      </c>
      <c r="I20" s="23"/>
      <c r="J20" s="18"/>
      <c r="N20" s="10"/>
    </row>
    <row r="21" spans="2:14" s="9" customFormat="1" ht="14.25">
      <c r="B21" s="92"/>
      <c r="C21" s="102"/>
      <c r="D21" s="97">
        <f>C22-C20</f>
        <v>20</v>
      </c>
      <c r="E21" s="23"/>
      <c r="F21" s="18">
        <f>(E20+E22)/2</f>
        <v>0</v>
      </c>
      <c r="G21" s="23">
        <f>D21*F21</f>
        <v>0</v>
      </c>
      <c r="H21" s="18"/>
      <c r="I21" s="23">
        <f>(H20+H22)/2</f>
        <v>0.385</v>
      </c>
      <c r="J21" s="18">
        <f>I21*D21</f>
        <v>7.7</v>
      </c>
      <c r="N21" s="10"/>
    </row>
    <row r="22" spans="2:14" s="9" customFormat="1" ht="14.25">
      <c r="B22" s="92"/>
      <c r="C22" s="102">
        <v>20</v>
      </c>
      <c r="D22" s="97"/>
      <c r="E22" s="23">
        <v>0</v>
      </c>
      <c r="F22" s="18"/>
      <c r="G22" s="23"/>
      <c r="H22" s="18">
        <v>0.77</v>
      </c>
      <c r="I22" s="23"/>
      <c r="J22" s="18"/>
      <c r="N22" s="10"/>
    </row>
    <row r="23" spans="2:14" s="9" customFormat="1" ht="14.25">
      <c r="B23" s="92"/>
      <c r="C23" s="102"/>
      <c r="D23" s="97">
        <f>C24-C22</f>
        <v>24</v>
      </c>
      <c r="E23" s="23"/>
      <c r="F23" s="18">
        <f>(E22+E24)/2</f>
        <v>0</v>
      </c>
      <c r="G23" s="23">
        <f>D23*F23</f>
        <v>0</v>
      </c>
      <c r="H23" s="18"/>
      <c r="I23" s="23">
        <f>(H22+H24)/2</f>
        <v>0.525</v>
      </c>
      <c r="J23" s="18">
        <f>I23*D23</f>
        <v>12.600000000000001</v>
      </c>
      <c r="N23" s="10"/>
    </row>
    <row r="24" spans="2:14" s="9" customFormat="1" ht="14.25">
      <c r="B24" s="92"/>
      <c r="C24" s="102">
        <v>44</v>
      </c>
      <c r="D24" s="97"/>
      <c r="E24" s="23">
        <v>0</v>
      </c>
      <c r="F24" s="18"/>
      <c r="G24" s="23"/>
      <c r="H24" s="18">
        <v>0.28</v>
      </c>
      <c r="I24" s="23"/>
      <c r="J24" s="18"/>
      <c r="N24" s="10"/>
    </row>
    <row r="25" spans="2:14" s="9" customFormat="1" ht="14.25">
      <c r="B25" s="92"/>
      <c r="C25" s="102"/>
      <c r="D25" s="97">
        <f>C26-C24</f>
        <v>24.099999999999994</v>
      </c>
      <c r="E25" s="23"/>
      <c r="F25" s="18">
        <f>(E24+E26)/2</f>
        <v>0</v>
      </c>
      <c r="G25" s="23">
        <f>D25*F25</f>
        <v>0</v>
      </c>
      <c r="H25" s="18"/>
      <c r="I25" s="23">
        <f>(H24+H26)/2</f>
        <v>0.14</v>
      </c>
      <c r="J25" s="18">
        <f>I25*D25</f>
        <v>3.3739999999999997</v>
      </c>
      <c r="N25" s="10"/>
    </row>
    <row r="26" spans="2:14" s="9" customFormat="1" ht="14.25">
      <c r="B26" s="91"/>
      <c r="C26" s="102">
        <v>68.1</v>
      </c>
      <c r="D26" s="97"/>
      <c r="E26" s="23">
        <v>0</v>
      </c>
      <c r="F26" s="18"/>
      <c r="G26" s="23"/>
      <c r="H26" s="18">
        <v>0</v>
      </c>
      <c r="I26" s="23"/>
      <c r="J26" s="18"/>
      <c r="N26" s="10"/>
    </row>
    <row r="27" spans="2:14" s="9" customFormat="1" ht="14.25">
      <c r="B27" s="92"/>
      <c r="C27" s="81"/>
      <c r="D27" s="90"/>
      <c r="E27" s="23"/>
      <c r="F27" s="18"/>
      <c r="G27" s="23"/>
      <c r="H27" s="18"/>
      <c r="I27" s="23"/>
      <c r="J27" s="18"/>
      <c r="N27" s="10"/>
    </row>
    <row r="28" spans="2:14" s="9" customFormat="1" ht="14.25">
      <c r="B28" s="91"/>
      <c r="C28" s="112" t="s">
        <v>30</v>
      </c>
      <c r="D28" s="113"/>
      <c r="E28" s="113"/>
      <c r="F28" s="113"/>
      <c r="G28" s="113"/>
      <c r="H28" s="114"/>
      <c r="I28" s="23"/>
      <c r="J28" s="18"/>
      <c r="N28" s="10"/>
    </row>
    <row r="29" spans="2:14" s="9" customFormat="1" ht="14.25">
      <c r="B29" s="92"/>
      <c r="C29" s="81"/>
      <c r="D29" s="90"/>
      <c r="E29" s="23"/>
      <c r="F29" s="18"/>
      <c r="G29" s="23"/>
      <c r="H29" s="18"/>
      <c r="I29" s="23"/>
      <c r="J29" s="18"/>
      <c r="N29" s="10"/>
    </row>
    <row r="30" spans="2:14" s="9" customFormat="1" ht="14.25">
      <c r="B30" s="91" t="s">
        <v>27</v>
      </c>
      <c r="C30" s="102">
        <v>0</v>
      </c>
      <c r="D30" s="90"/>
      <c r="E30" s="23">
        <v>0</v>
      </c>
      <c r="F30" s="18"/>
      <c r="G30" s="23"/>
      <c r="H30" s="18">
        <v>0</v>
      </c>
      <c r="I30" s="23"/>
      <c r="J30" s="18"/>
      <c r="N30" s="10"/>
    </row>
    <row r="31" spans="2:14" s="9" customFormat="1" ht="14.25">
      <c r="B31" s="92"/>
      <c r="C31" s="102"/>
      <c r="D31" s="97">
        <f>C32-C30</f>
        <v>16</v>
      </c>
      <c r="E31" s="23"/>
      <c r="F31" s="18">
        <f>(E30+E32)/2</f>
        <v>0</v>
      </c>
      <c r="G31" s="23">
        <f>D31*F31</f>
        <v>0</v>
      </c>
      <c r="H31" s="18"/>
      <c r="I31" s="23">
        <f>(H30+H32)/2</f>
        <v>0.71</v>
      </c>
      <c r="J31" s="18">
        <f>I31*D31</f>
        <v>11.36</v>
      </c>
      <c r="N31" s="10"/>
    </row>
    <row r="32" spans="2:14" s="9" customFormat="1" ht="14.25">
      <c r="B32" s="92"/>
      <c r="C32" s="102">
        <v>16</v>
      </c>
      <c r="D32" s="97"/>
      <c r="E32" s="23">
        <v>0</v>
      </c>
      <c r="F32" s="18"/>
      <c r="G32" s="23"/>
      <c r="H32" s="18">
        <v>1.42</v>
      </c>
      <c r="I32" s="23"/>
      <c r="J32" s="18"/>
      <c r="N32" s="10"/>
    </row>
    <row r="33" spans="2:14" s="9" customFormat="1" ht="14.25">
      <c r="B33" s="92"/>
      <c r="C33" s="102"/>
      <c r="D33" s="97">
        <f>C34-C32</f>
        <v>39</v>
      </c>
      <c r="E33" s="23"/>
      <c r="F33" s="18">
        <f>(E32+E34)/2</f>
        <v>0</v>
      </c>
      <c r="G33" s="23">
        <f>D33*F33</f>
        <v>0</v>
      </c>
      <c r="H33" s="18"/>
      <c r="I33" s="23">
        <f>(H32+H34)/2</f>
        <v>0.71</v>
      </c>
      <c r="J33" s="18">
        <f>I33*D33</f>
        <v>27.689999999999998</v>
      </c>
      <c r="N33" s="10"/>
    </row>
    <row r="34" spans="2:24" ht="12.75">
      <c r="B34" s="92"/>
      <c r="C34" s="102">
        <v>55</v>
      </c>
      <c r="D34" s="97"/>
      <c r="E34" s="23">
        <v>0</v>
      </c>
      <c r="F34" s="18"/>
      <c r="G34" s="23"/>
      <c r="H34" s="18">
        <v>0</v>
      </c>
      <c r="I34" s="23"/>
      <c r="J34" s="18"/>
      <c r="N34" s="3"/>
      <c r="X34" s="2"/>
    </row>
    <row r="35" spans="2:24" ht="12.75">
      <c r="B35" s="92"/>
      <c r="C35" s="102"/>
      <c r="D35" s="97">
        <f>C36-C34</f>
        <v>35.230000000000004</v>
      </c>
      <c r="E35" s="23"/>
      <c r="F35" s="18">
        <f>(E34+E36)/2</f>
        <v>0</v>
      </c>
      <c r="G35" s="23">
        <f>D35*F35</f>
        <v>0</v>
      </c>
      <c r="H35" s="18"/>
      <c r="I35" s="23">
        <f>(H34+H36)/2</f>
        <v>0</v>
      </c>
      <c r="J35" s="18">
        <f>I35*D35</f>
        <v>0</v>
      </c>
      <c r="N35" s="3"/>
      <c r="X35" s="2"/>
    </row>
    <row r="36" spans="2:24" ht="12.75">
      <c r="B36" s="92"/>
      <c r="C36" s="102">
        <v>90.23</v>
      </c>
      <c r="D36" s="97"/>
      <c r="E36" s="23">
        <v>0</v>
      </c>
      <c r="F36" s="18"/>
      <c r="G36" s="23"/>
      <c r="H36" s="18">
        <v>0</v>
      </c>
      <c r="I36" s="23"/>
      <c r="J36" s="18"/>
      <c r="N36" s="3"/>
      <c r="X36" s="2"/>
    </row>
    <row r="37" spans="2:24" ht="12.75">
      <c r="B37" s="92"/>
      <c r="C37" s="81"/>
      <c r="D37" s="97"/>
      <c r="E37" s="23"/>
      <c r="F37" s="18"/>
      <c r="G37" s="23"/>
      <c r="H37" s="18"/>
      <c r="I37" s="23"/>
      <c r="J37" s="18"/>
      <c r="N37" s="3"/>
      <c r="X37" s="2"/>
    </row>
    <row r="38" spans="2:24" ht="12.75">
      <c r="B38" s="91"/>
      <c r="C38" s="112" t="s">
        <v>31</v>
      </c>
      <c r="D38" s="113"/>
      <c r="E38" s="113"/>
      <c r="F38" s="113"/>
      <c r="G38" s="113"/>
      <c r="H38" s="114"/>
      <c r="I38" s="23"/>
      <c r="J38" s="18"/>
      <c r="N38" s="3"/>
      <c r="X38" s="2"/>
    </row>
    <row r="39" spans="2:24" ht="12.75">
      <c r="B39" s="91"/>
      <c r="C39" s="102"/>
      <c r="D39" s="90"/>
      <c r="E39" s="23"/>
      <c r="F39" s="18"/>
      <c r="G39" s="23"/>
      <c r="H39" s="18"/>
      <c r="I39" s="23"/>
      <c r="J39" s="18"/>
      <c r="N39" s="3"/>
      <c r="X39" s="2"/>
    </row>
    <row r="40" spans="2:14" s="9" customFormat="1" ht="14.25">
      <c r="B40" s="91" t="s">
        <v>27</v>
      </c>
      <c r="C40" s="102">
        <v>0</v>
      </c>
      <c r="D40" s="90"/>
      <c r="E40" s="23">
        <v>0</v>
      </c>
      <c r="F40" s="18"/>
      <c r="G40" s="23"/>
      <c r="H40" s="18">
        <v>0</v>
      </c>
      <c r="I40" s="23"/>
      <c r="J40" s="18"/>
      <c r="N40" s="10"/>
    </row>
    <row r="41" spans="2:14" s="9" customFormat="1" ht="14.25">
      <c r="B41" s="92"/>
      <c r="C41" s="102"/>
      <c r="D41" s="97">
        <f>C42-C40</f>
        <v>19</v>
      </c>
      <c r="E41" s="23"/>
      <c r="F41" s="18">
        <f>(E40+E42)/2</f>
        <v>0</v>
      </c>
      <c r="G41" s="23">
        <f>D41*F41</f>
        <v>0</v>
      </c>
      <c r="H41" s="18"/>
      <c r="I41" s="23">
        <f>(H40+H42)/2</f>
        <v>0.2</v>
      </c>
      <c r="J41" s="18">
        <f>I41*D41</f>
        <v>3.8000000000000003</v>
      </c>
      <c r="N41" s="10"/>
    </row>
    <row r="42" spans="2:14" s="9" customFormat="1" ht="14.25">
      <c r="B42" s="92"/>
      <c r="C42" s="102">
        <v>19</v>
      </c>
      <c r="D42" s="97"/>
      <c r="E42" s="23">
        <v>0</v>
      </c>
      <c r="F42" s="18"/>
      <c r="G42" s="23"/>
      <c r="H42" s="18">
        <v>0.4</v>
      </c>
      <c r="I42" s="23"/>
      <c r="J42" s="18"/>
      <c r="N42" s="10"/>
    </row>
    <row r="43" spans="2:14" s="9" customFormat="1" ht="14.25">
      <c r="B43" s="92"/>
      <c r="C43" s="102"/>
      <c r="D43" s="97">
        <f>C44-C42</f>
        <v>39</v>
      </c>
      <c r="E43" s="23"/>
      <c r="F43" s="18">
        <f>(E42+E44)/2</f>
        <v>0</v>
      </c>
      <c r="G43" s="23">
        <f>D43*F43</f>
        <v>0</v>
      </c>
      <c r="H43" s="18"/>
      <c r="I43" s="23">
        <f>(H42+H44)/2</f>
        <v>0.35</v>
      </c>
      <c r="J43" s="18">
        <f>I43*D43</f>
        <v>13.649999999999999</v>
      </c>
      <c r="N43" s="10"/>
    </row>
    <row r="44" spans="2:24" ht="12.75">
      <c r="B44" s="92"/>
      <c r="C44" s="102">
        <v>58</v>
      </c>
      <c r="D44" s="97"/>
      <c r="E44" s="23">
        <v>0</v>
      </c>
      <c r="F44" s="18"/>
      <c r="G44" s="23"/>
      <c r="H44" s="18">
        <v>0.3</v>
      </c>
      <c r="I44" s="23"/>
      <c r="J44" s="18"/>
      <c r="N44" s="3"/>
      <c r="X44" s="2"/>
    </row>
    <row r="45" spans="2:24" ht="12.75">
      <c r="B45" s="92"/>
      <c r="C45" s="102"/>
      <c r="D45" s="97">
        <f>C46-C44</f>
        <v>18.310000000000002</v>
      </c>
      <c r="E45" s="23"/>
      <c r="F45" s="18">
        <f>(E44+E46)/2</f>
        <v>0</v>
      </c>
      <c r="G45" s="23">
        <f>D45*F45</f>
        <v>0</v>
      </c>
      <c r="H45" s="18"/>
      <c r="I45" s="23">
        <f>(H44+H46)/2</f>
        <v>0.255</v>
      </c>
      <c r="J45" s="18">
        <f>I45*D45</f>
        <v>4.66905</v>
      </c>
      <c r="N45" s="3"/>
      <c r="X45" s="2"/>
    </row>
    <row r="46" spans="2:24" ht="12.75">
      <c r="B46" s="92"/>
      <c r="C46" s="102">
        <v>76.31</v>
      </c>
      <c r="D46" s="97"/>
      <c r="E46" s="23">
        <v>0</v>
      </c>
      <c r="F46" s="18"/>
      <c r="G46" s="23"/>
      <c r="H46" s="18">
        <v>0.21</v>
      </c>
      <c r="I46" s="23"/>
      <c r="J46" s="18"/>
      <c r="N46" s="3"/>
      <c r="X46" s="2"/>
    </row>
    <row r="47" spans="2:14" s="9" customFormat="1" ht="14.25">
      <c r="B47" s="92"/>
      <c r="C47" s="102"/>
      <c r="D47" s="97"/>
      <c r="E47" s="23"/>
      <c r="F47" s="18"/>
      <c r="G47" s="23"/>
      <c r="H47" s="18"/>
      <c r="I47" s="23"/>
      <c r="J47" s="18"/>
      <c r="N47" s="10"/>
    </row>
    <row r="48" spans="2:14" s="9" customFormat="1" ht="14.25">
      <c r="B48" s="92"/>
      <c r="C48" s="112" t="s">
        <v>32</v>
      </c>
      <c r="D48" s="113"/>
      <c r="E48" s="113"/>
      <c r="F48" s="113"/>
      <c r="G48" s="113"/>
      <c r="H48" s="114"/>
      <c r="I48" s="23"/>
      <c r="J48" s="18"/>
      <c r="N48" s="10"/>
    </row>
    <row r="49" spans="2:14" s="9" customFormat="1" ht="14.25">
      <c r="B49" s="92"/>
      <c r="C49" s="102"/>
      <c r="D49" s="97"/>
      <c r="E49" s="23"/>
      <c r="F49" s="18"/>
      <c r="G49" s="23"/>
      <c r="H49" s="18"/>
      <c r="I49" s="23"/>
      <c r="J49" s="18"/>
      <c r="N49" s="10"/>
    </row>
    <row r="50" spans="2:24" ht="12.75">
      <c r="B50" s="108" t="s">
        <v>27</v>
      </c>
      <c r="C50" s="102">
        <v>0</v>
      </c>
      <c r="D50" s="97"/>
      <c r="E50" s="23">
        <v>0</v>
      </c>
      <c r="F50" s="18"/>
      <c r="G50" s="23"/>
      <c r="H50" s="18">
        <v>0.99</v>
      </c>
      <c r="I50" s="23"/>
      <c r="J50" s="18"/>
      <c r="N50" s="3"/>
      <c r="X50" s="2"/>
    </row>
    <row r="51" spans="2:24" ht="12.75">
      <c r="B51" s="92"/>
      <c r="C51" s="102"/>
      <c r="D51" s="97">
        <f>C52-C50</f>
        <v>34.49</v>
      </c>
      <c r="E51" s="23"/>
      <c r="F51" s="18">
        <f>(E50+E52)/2</f>
        <v>0</v>
      </c>
      <c r="G51" s="23">
        <f>D51*F51</f>
        <v>0</v>
      </c>
      <c r="H51" s="18"/>
      <c r="I51" s="23">
        <f>(H50+H52)/2</f>
        <v>0.765</v>
      </c>
      <c r="J51" s="18">
        <f>I51*D51</f>
        <v>26.384850000000004</v>
      </c>
      <c r="N51" s="3"/>
      <c r="X51" s="2"/>
    </row>
    <row r="52" spans="2:24" ht="12.75">
      <c r="B52" s="92"/>
      <c r="C52" s="102">
        <v>34.49</v>
      </c>
      <c r="D52" s="97"/>
      <c r="E52" s="23">
        <v>0</v>
      </c>
      <c r="F52" s="18"/>
      <c r="G52" s="23"/>
      <c r="H52" s="18">
        <v>0.54</v>
      </c>
      <c r="I52" s="23"/>
      <c r="J52" s="18"/>
      <c r="N52" s="3"/>
      <c r="X52" s="2"/>
    </row>
    <row r="53" spans="2:24" ht="13.5" thickBot="1">
      <c r="B53" s="109"/>
      <c r="C53" s="110"/>
      <c r="D53" s="111"/>
      <c r="E53" s="24"/>
      <c r="F53" s="19"/>
      <c r="G53" s="24"/>
      <c r="H53" s="19" t="s">
        <v>33</v>
      </c>
      <c r="I53" s="24"/>
      <c r="J53" s="19"/>
      <c r="N53" s="3"/>
      <c r="X53" s="2"/>
    </row>
    <row r="54" spans="7:10" ht="13.5" thickBot="1">
      <c r="G54" s="84">
        <f>SUM(G9:G53)</f>
        <v>0</v>
      </c>
      <c r="J54" s="84">
        <f>SUM(J9:J53)</f>
        <v>154.0387</v>
      </c>
    </row>
  </sheetData>
  <sheetProtection/>
  <mergeCells count="9">
    <mergeCell ref="B1:E1"/>
    <mergeCell ref="C2:I2"/>
    <mergeCell ref="C8:H8"/>
    <mergeCell ref="C18:H18"/>
    <mergeCell ref="C38:H38"/>
    <mergeCell ref="C48:H48"/>
    <mergeCell ref="C28:H28"/>
    <mergeCell ref="D5:G5"/>
    <mergeCell ref="H5:J5"/>
  </mergeCells>
  <printOptions/>
  <pageMargins left="0.7874015748031497" right="0.7874015748031497" top="0.4330708661417323" bottom="0.6299212598425197" header="0.5118110236220472" footer="0.35433070866141736"/>
  <pageSetup horizontalDpi="300" verticalDpi="300" orientation="portrait" paperSize="9" r:id="rId3"/>
  <headerFooter alignWithMargins="0">
    <oddFooter xml:space="preserve">&amp;R&amp;8Przebudowa skrzyzowania ul. Wolności, Sportowej, Konopnickiej,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2009-09-06T10:33:11Z</cp:lastPrinted>
  <dcterms:created xsi:type="dcterms:W3CDTF">1996-10-04T19:57:38Z</dcterms:created>
  <dcterms:modified xsi:type="dcterms:W3CDTF">2009-11-11T19:14:16Z</dcterms:modified>
  <cp:category/>
  <cp:version/>
  <cp:contentType/>
  <cp:contentStatus/>
</cp:coreProperties>
</file>