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9945" windowHeight="11115" tabRatio="654" activeTab="3"/>
  </bookViews>
  <sheets>
    <sheet name="informacje ogólne" sheetId="1" r:id="rId1"/>
    <sheet name="budynki" sheetId="2" r:id="rId2"/>
    <sheet name="elektronika " sheetId="3" r:id="rId3"/>
    <sheet name="auta" sheetId="4" r:id="rId4"/>
    <sheet name="szkodowość" sheetId="5" r:id="rId5"/>
    <sheet name="środki trwałe" sheetId="6" r:id="rId6"/>
    <sheet name="maszyny" sheetId="7" r:id="rId7"/>
    <sheet name="Lokalizacje" sheetId="8" r:id="rId8"/>
  </sheets>
  <definedNames>
    <definedName name="_xlnm.Print_Area" localSheetId="3">'auta'!$A$1:$AB$22</definedName>
    <definedName name="_xlnm.Print_Area" localSheetId="1">'budynki'!$A$1:$AD$153</definedName>
    <definedName name="_xlnm.Print_Area" localSheetId="2">'elektronika '!$A$1:$F$458</definedName>
    <definedName name="_xlnm.Print_Area" localSheetId="5">'środki trwałe'!$A$1:$F$29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<sst xmlns="http://schemas.openxmlformats.org/spreadsheetml/2006/main" count="1983" uniqueCount="989">
  <si>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</si>
  <si>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</si>
  <si>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</si>
  <si>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</si>
  <si>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x</t>
  </si>
  <si>
    <t>L.p.</t>
  </si>
  <si>
    <t>Nazwa jednostki</t>
  </si>
  <si>
    <t>NIP</t>
  </si>
  <si>
    <t>REGON</t>
  </si>
  <si>
    <t>Liczba pracowników</t>
  </si>
  <si>
    <t>lokalizacja (adres)</t>
  </si>
  <si>
    <t>Data I rejestracji</t>
  </si>
  <si>
    <t>Ilość miejsc</t>
  </si>
  <si>
    <t>Ładowność</t>
  </si>
  <si>
    <t>Zabezpieczenia przeciwkradzieżowe</t>
  </si>
  <si>
    <t>rodzaj</t>
  </si>
  <si>
    <t>wartość</t>
  </si>
  <si>
    <t>Przebieg</t>
  </si>
  <si>
    <t>W tym zbiory bibioteczne</t>
  </si>
  <si>
    <t>Jednostka</t>
  </si>
  <si>
    <t>Razem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</si>
  <si>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</si>
  <si>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</si>
  <si>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</si>
  <si>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</si>
  <si>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</si>
  <si>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</si>
  <si>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</si>
  <si>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</si>
  <si>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</si>
  <si>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</si>
  <si>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</si>
  <si>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</si>
  <si>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</si>
  <si>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</si>
  <si>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</si>
  <si>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</si>
  <si>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</si>
  <si>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</si>
  <si>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Tabela nr 6</t>
  </si>
  <si>
    <t>Tabela nr 8</t>
  </si>
  <si>
    <t>Liczba uczniów/ wychowanków/ pensjonariuszy</t>
  </si>
  <si>
    <t>lp.</t>
  </si>
  <si>
    <t xml:space="preserve">nazwa budynku/ budowli </t>
  </si>
  <si>
    <t xml:space="preserve">przeznaczenie budynku/ budowli </t>
  </si>
  <si>
    <t>czy budynek jest użytkowany? (TAK/NIE)</t>
  </si>
  <si>
    <t>rok budowy</t>
  </si>
  <si>
    <t>Rodzaj materiałów budowlanych, z jakich wykonano budynek</t>
  </si>
  <si>
    <t>powierzchnia zabudowy (w m²)*</t>
  </si>
  <si>
    <t>powierzchnia użytkowa (w m²)**</t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</si>
  <si>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</si>
  <si>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</si>
  <si>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</si>
  <si>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</si>
  <si>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</si>
  <si>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</si>
  <si>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</si>
  <si>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</si>
  <si>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</si>
  <si>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</si>
  <si>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</si>
  <si>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</si>
  <si>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</si>
  <si>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</si>
  <si>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r>
      <t>czy na poddaszu są składkowane materiały palne?</t>
    </r>
    <r>
      <rPr>
        <b/>
        <sz val="10"/>
        <color indexed="60"/>
        <rFont val="Arial"/>
        <family val="2"/>
      </rPr>
      <t xml:space="preserve"> </t>
    </r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</si>
  <si>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</si>
  <si>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</si>
  <si>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</si>
  <si>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</si>
  <si>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</si>
  <si>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</si>
  <si>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</si>
  <si>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</si>
  <si>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t>czy jest to budynek zabytkowy, podlegający nadzorowi konserwatora zabytków?</t>
  </si>
  <si>
    <t xml:space="preserve">rodzaj wartości </t>
  </si>
  <si>
    <t>Rodzaj prowadzonej działalności (opisowo)</t>
  </si>
  <si>
    <t xml:space="preserve">Elementy mające wpływ na ocenę ryzyka </t>
  </si>
  <si>
    <t xml:space="preserve">Czy w konstrukcji budynków występuje płyta warstwowa? </t>
  </si>
  <si>
    <t xml:space="preserve">Czy od 1997 r. wystąpiło w jednostce ryzyko powodzi? </t>
  </si>
  <si>
    <t>Wysokość rocznego budżetu</t>
  </si>
  <si>
    <t>Planowane imprezy w ciągu roku (nie biletowane i nie podlegające ubezpieczeniu obowiązkowemu OC)</t>
  </si>
  <si>
    <t>czy budynek jest przeznaczony do rozbiórki?</t>
  </si>
  <si>
    <t>informacja o przeprowadzonych remontach i modernizacji budynków starszych niż 50 lat (data remontu, czego dotyczył remont, wielkość poniesionych nakładów na remont)</t>
  </si>
  <si>
    <t>Dane pojazdów/ pojazdów wolnobieżnych</t>
  </si>
  <si>
    <t>Rodzaj pojazdu zgodnie z dowodem rejestracyjnym lub innymi dokumentami</t>
  </si>
  <si>
    <t>Data ważności badań technicznych</t>
  </si>
  <si>
    <r>
      <t xml:space="preserve">Rodzaj wartości pojazdu               </t>
    </r>
    <r>
      <rPr>
        <sz val="10"/>
        <rFont val="Arial"/>
        <family val="0"/>
      </rPr>
      <t xml:space="preserve"> (z VAT / Bez VAT)</t>
    </r>
  </si>
  <si>
    <t>Wyposażenie dodatkowe**</t>
  </si>
  <si>
    <t>zabezpieczenia
(znane zabiezpieczenia p-poż i przeciw kradzieżowe) (2)</t>
  </si>
  <si>
    <t>kubatura (w m³)***</t>
  </si>
  <si>
    <t>odległość od najbliższej rzeki lub innego zbiornika wodnego (proszę podać od czego)</t>
  </si>
  <si>
    <t>Czy w zgłoszonym mieniu znajdują się koletory słoneczne?</t>
  </si>
  <si>
    <t>Czy w zgłoszonym mieniu znajdują się namioty?</t>
  </si>
  <si>
    <t>Łączna długość dróg za którą ubezpieczający odpowiada</t>
  </si>
  <si>
    <t>Tabela nr 7</t>
  </si>
  <si>
    <t>Wykaz maszyn i urządzeń</t>
  </si>
  <si>
    <t>L.P.</t>
  </si>
  <si>
    <t>Nazwa maszyny (urządzenia)</t>
  </si>
  <si>
    <t>Numer seryjny</t>
  </si>
  <si>
    <t>Moc, wydajność, cinienie</t>
  </si>
  <si>
    <t>Producent</t>
  </si>
  <si>
    <t>Suma ubezpieczenia (wartość odtworzeniowa)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</si>
  <si>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</si>
  <si>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</si>
  <si>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</si>
  <si>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Nazwa Jednostki</t>
  </si>
  <si>
    <t>Księgowa brutto</t>
  </si>
  <si>
    <t>Urząd Miasta Działdowo</t>
  </si>
  <si>
    <t>Przedszkole Miejskie nr 1</t>
  </si>
  <si>
    <t>Przedszkole Miejskie nr 3</t>
  </si>
  <si>
    <t>Przedszkole Miejskie nr 4</t>
  </si>
  <si>
    <t>Przedszkole Miejskie nr 5</t>
  </si>
  <si>
    <t>Gimnazjum nr 1</t>
  </si>
  <si>
    <t>Zespół Szkół Nr 2</t>
  </si>
  <si>
    <t>Gimnazjum Nr 2 im. Królowej Jadwigi</t>
  </si>
  <si>
    <t>Miejski Dom Kultury</t>
  </si>
  <si>
    <t>Szkoła Podstawowa nr 3 im. Bronisława Malinowskiego</t>
  </si>
  <si>
    <t>Miejski Ośrodek Pomocy Społecznej</t>
  </si>
  <si>
    <t>Miejski Ośrodek Sportu i Rekreacji</t>
  </si>
  <si>
    <t>1. Urząd Miasta Działdowo</t>
  </si>
  <si>
    <t>1.  Urząd Miasta Działdowo</t>
  </si>
  <si>
    <t>2. Przedszkole Miejskie nr 1</t>
  </si>
  <si>
    <t>3. Przedszkole Miejskie nr 3</t>
  </si>
  <si>
    <t>4. Przedszkole Miejskie nr 4</t>
  </si>
  <si>
    <t>4.Przedszkole Miejskie nr 4</t>
  </si>
  <si>
    <t>5. Przedszkole Miejskie nr 5</t>
  </si>
  <si>
    <t>6. Gimnazjum nr 1</t>
  </si>
  <si>
    <t>7. Zespół Szkół Nr 2</t>
  </si>
  <si>
    <t>8. Gimnazjum Nr 2 im. Królowej Jadwigi</t>
  </si>
  <si>
    <t>9. Miejski Dom Kultury</t>
  </si>
  <si>
    <t>11. Miejska Biblioteka Publiczna</t>
  </si>
  <si>
    <t>Miejska Biblioteka Publiczna</t>
  </si>
  <si>
    <t>12. Szkoła Podstawowa nr 3 im. Bronisława Malinowskiego</t>
  </si>
  <si>
    <t>13. Miejski Ośrodek Pomocy Społecznej</t>
  </si>
  <si>
    <t>14. Miejski Ośrodek Sportu i Rekreacji</t>
  </si>
  <si>
    <t>000524358</t>
  </si>
  <si>
    <t>Kierowanie Podstawowymi Rodzajami Działalności Publicznej</t>
  </si>
  <si>
    <t>2 pl.zabaw przy ul Męczenników i Podkowińskiego</t>
  </si>
  <si>
    <t>Nie</t>
  </si>
  <si>
    <t>Dochody - 58 181 656,11 
Wydatki - 61 473 054,11</t>
  </si>
  <si>
    <t>7 - (30500 osób)</t>
  </si>
  <si>
    <t>66 km</t>
  </si>
  <si>
    <t>Budynek Ratusz</t>
  </si>
  <si>
    <t>Agronomówka Działdowo</t>
  </si>
  <si>
    <t xml:space="preserve">Zamek cz. gotycka </t>
  </si>
  <si>
    <t xml:space="preserve">Zamek cz. Administracyjna </t>
  </si>
  <si>
    <t xml:space="preserve">Miejski Dom Kultury </t>
  </si>
  <si>
    <t>Budynek (biblioteka) była</t>
  </si>
  <si>
    <t xml:space="preserve">Fontanna </t>
  </si>
  <si>
    <t>UM 11Listopada 2</t>
  </si>
  <si>
    <t>UM Bielnikowa 16</t>
  </si>
  <si>
    <t>Biurowiec Północna 20</t>
  </si>
  <si>
    <t>Bud. Grunwaldzka 5, dawnych koszar</t>
  </si>
  <si>
    <t>Mazurska 1a (2 lokale)</t>
  </si>
  <si>
    <t>Przychodnia ul Norwida 29</t>
  </si>
  <si>
    <t xml:space="preserve">garaże </t>
  </si>
  <si>
    <t>Garaże AiB ul Wolności</t>
  </si>
  <si>
    <t>Grunwaldzka 7/2</t>
  </si>
  <si>
    <t>Garaż dwustanowisk.Grunw.7/2</t>
  </si>
  <si>
    <t>parking JPII</t>
  </si>
  <si>
    <t xml:space="preserve">Wiata przystankowa </t>
  </si>
  <si>
    <t>Wiata przystankowa</t>
  </si>
  <si>
    <t xml:space="preserve">oświetlenie uliczne </t>
  </si>
  <si>
    <t>Skate Park</t>
  </si>
  <si>
    <t>Plac Zabaw</t>
  </si>
  <si>
    <t>Oczko Wodne</t>
  </si>
  <si>
    <t>Skwer przy ul Kościuszki</t>
  </si>
  <si>
    <t>Ogrodzenie boiska ZMS</t>
  </si>
  <si>
    <t>Grób murowany</t>
  </si>
  <si>
    <t>Figura św Katarzyny Aleksan.</t>
  </si>
  <si>
    <t>Słupy ogłoszeniowe 7 szt</t>
  </si>
  <si>
    <t>Pomnik w kształcie żagla w parku JPII</t>
  </si>
  <si>
    <t>Radiolinia Zamek-Ratusz</t>
  </si>
  <si>
    <t xml:space="preserve">Boisko do koszykówki ul na os Leśna </t>
  </si>
  <si>
    <t xml:space="preserve">Scieżka historyczna </t>
  </si>
  <si>
    <t xml:space="preserve">Boisko do piłki plażowej </t>
  </si>
  <si>
    <t xml:space="preserve">Boisko do Badmintona </t>
  </si>
  <si>
    <t xml:space="preserve">Siłownia zewnętrzna </t>
  </si>
  <si>
    <t xml:space="preserve">Fontanna pływająca </t>
  </si>
  <si>
    <t xml:space="preserve">Zagosp.cz. Wypoczynkowej </t>
  </si>
  <si>
    <t xml:space="preserve">Zagosp.cz. Sportowej </t>
  </si>
  <si>
    <t xml:space="preserve">Plac zabaw ul Podkowińskiego </t>
  </si>
  <si>
    <t>siłownia zewnętrzna ul Podkowińskiego</t>
  </si>
  <si>
    <t>Tor do łyżworolek</t>
  </si>
  <si>
    <t xml:space="preserve">Studnia rewizyjna w ul Reja </t>
  </si>
  <si>
    <t>GS samopomoc</t>
  </si>
  <si>
    <t>zadaszenie sceniczne</t>
  </si>
  <si>
    <t>Słupy ogłoszeniowe 2 szt</t>
  </si>
  <si>
    <t>Słupy ogłoszeniowe 4 szt</t>
  </si>
  <si>
    <t>bud.mieszk.</t>
  </si>
  <si>
    <t>bud.gosp.</t>
  </si>
  <si>
    <t>Zabytek</t>
  </si>
  <si>
    <t>Przychodnia</t>
  </si>
  <si>
    <t xml:space="preserve">Biblioteka pedag.Straż Miejska Mieszkania Komunalne </t>
  </si>
  <si>
    <t>tak</t>
  </si>
  <si>
    <t>nie</t>
  </si>
  <si>
    <t>Do 1965</t>
  </si>
  <si>
    <t>XIV w</t>
  </si>
  <si>
    <t>brak inf</t>
  </si>
  <si>
    <t>1) Gaśnice proszkowe (ABC) GP 2x-2szt, GP 4x-2szt, GP6x-2szt 2) hydranty wewnętrzne DN25-3szt 3) system sygnalizacji pożarowej włączony pod monitoring straży pożarnej (Esser, 8000/IQ8 Control),optyczne czujki dymu, ROP-7szt (ręczny ostrzegacz pożarowy) 4)przeciwpożarowy wyłącznik prądu -3szt 5)przeciwpożarowy zawór odcinający mcr ZIPP</t>
  </si>
  <si>
    <t>1)Gaśnica proszkowa GP2x-5szt GP4x-1szt GP6x-4szt 2) Gaśnica śniegowa GS2-1szt GS5-1szt 3) Hydranty wewnętrzne DN52-5szt</t>
  </si>
  <si>
    <t>Gaśnice 10 szt.,w jednym z pokoi rolety antywłamaniowe, autoalarm z czujkami ruchowymi podłączony do intersecurity</t>
  </si>
  <si>
    <t>Gaśnica proszkowa GP6x-1szt 2) Hydranty wewnętrzne -DN25-2szt</t>
  </si>
  <si>
    <t>ul Księżodworska 23</t>
  </si>
  <si>
    <t>ul Zamkowa 12</t>
  </si>
  <si>
    <t>ul Jagiełły 13</t>
  </si>
  <si>
    <t>ul Jagiełły 32</t>
  </si>
  <si>
    <t>Pl. Mickiewicza</t>
  </si>
  <si>
    <t>Ul 11 Listopada 2</t>
  </si>
  <si>
    <t>ul Bielnikowa 16</t>
  </si>
  <si>
    <t>ul Bielinikowa 16</t>
  </si>
  <si>
    <t>ul Północna 20</t>
  </si>
  <si>
    <t>ul Grunwaldzka 5</t>
  </si>
  <si>
    <t xml:space="preserve">ul Mazurska </t>
  </si>
  <si>
    <t>ul Norwida 29</t>
  </si>
  <si>
    <t>ul Wolności 4</t>
  </si>
  <si>
    <t>ul Grunwaldzka 7/2</t>
  </si>
  <si>
    <t>ul Męczenników</t>
  </si>
  <si>
    <t xml:space="preserve">ul Łąkowa </t>
  </si>
  <si>
    <t xml:space="preserve">ul Nidzicka </t>
  </si>
  <si>
    <t>ul Kościuszki 14</t>
  </si>
  <si>
    <t>Leśna</t>
  </si>
  <si>
    <t>ul Skłodowskiej 17</t>
  </si>
  <si>
    <t>-</t>
  </si>
  <si>
    <t>ul ZWM Wici</t>
  </si>
  <si>
    <t>ul ZMS</t>
  </si>
  <si>
    <t>ul Leśna (cmentarz)</t>
  </si>
  <si>
    <t xml:space="preserve">ul Kościuszki </t>
  </si>
  <si>
    <t>Pl Mickiewicza 5</t>
  </si>
  <si>
    <t>ul Leśna</t>
  </si>
  <si>
    <t xml:space="preserve">ul Męczenników </t>
  </si>
  <si>
    <t>ul Podkowińskiego</t>
  </si>
  <si>
    <t xml:space="preserve">ul Reja </t>
  </si>
  <si>
    <t xml:space="preserve">ul Chopina </t>
  </si>
  <si>
    <t>teren miasta Dz-wo</t>
  </si>
  <si>
    <t>cegła</t>
  </si>
  <si>
    <t>drewniane</t>
  </si>
  <si>
    <t>BETON I CEGŁA</t>
  </si>
  <si>
    <t>DREWN,BETON</t>
  </si>
  <si>
    <t>PAPA</t>
  </si>
  <si>
    <t xml:space="preserve">CEGŁA GOTYCKA </t>
  </si>
  <si>
    <t>KRZYŻOWO-ŻEBROWE Z CEGŁY GOTYCKIEJ</t>
  </si>
  <si>
    <t>DREWNIANY DWUSPADOWY, NA KONSTRUKCJI WIESZAROWEJ, DACHÓWKA CERAMICZNA</t>
  </si>
  <si>
    <t>PŁYTA ŻELBETOWA</t>
  </si>
  <si>
    <t xml:space="preserve">PŁATWIOWO-KLESZCZOWY, DACHÓWKA CERAMICZNA </t>
  </si>
  <si>
    <t>drewno,papa</t>
  </si>
  <si>
    <t>el.prefabryk.</t>
  </si>
  <si>
    <t>blachodachówka</t>
  </si>
  <si>
    <t>dachówka ceramiczna</t>
  </si>
  <si>
    <t>brak inf.</t>
  </si>
  <si>
    <t>serwer Power Edge</t>
  </si>
  <si>
    <t>urządz komp.w ramach pr.rozwój i prom e-usług publ w UM</t>
  </si>
  <si>
    <t>switch cisco catalyst</t>
  </si>
  <si>
    <t>szafa z półką panelem i listwą zasilającą</t>
  </si>
  <si>
    <t>konsola</t>
  </si>
  <si>
    <t>UPS</t>
  </si>
  <si>
    <t>system alarmowy antywłamaniowy</t>
  </si>
  <si>
    <t>wentylacja w budynku ratusza</t>
  </si>
  <si>
    <t>Defibrylator</t>
  </si>
  <si>
    <t>Drukarka EPSON WP-M4525DNF</t>
  </si>
  <si>
    <t>Notebook Dell Vostro 2521Win 7Pro</t>
  </si>
  <si>
    <t>Notebook Dell Latitude 3540Win 8Pro</t>
  </si>
  <si>
    <t>Komputer AiO Lenovo E93zWin7/8 Pro</t>
  </si>
  <si>
    <t>Zest komp.(nr SR815ZG3+monit.SV1HF136)</t>
  </si>
  <si>
    <t>Drukarka monochrom. SAMSUNG ML 3310 ND</t>
  </si>
  <si>
    <t>Monitor LCD 24 E2442 T-BN</t>
  </si>
  <si>
    <t>Komputer DELL OPTIPLEX 790</t>
  </si>
  <si>
    <t>Monitor DELL P 190 S</t>
  </si>
  <si>
    <t>Drukarka KYOCERA FS 4200 DN</t>
  </si>
  <si>
    <t>Drukarka OFFICE JET 6000 E 609 A</t>
  </si>
  <si>
    <t>Komp. DELL OPTIPLEX 790</t>
  </si>
  <si>
    <t>Monitor DELL P 190S</t>
  </si>
  <si>
    <t>Monitor SDELL P 190S</t>
  </si>
  <si>
    <t>Drukarka OFFICE JET 6000 E 609A</t>
  </si>
  <si>
    <t>Ekran Avek VIDEO 240</t>
  </si>
  <si>
    <t>Komputer OPTI PLEX 9010A/0</t>
  </si>
  <si>
    <t>Drukarka HP OFFICE JET PRO 276 dw MFP</t>
  </si>
  <si>
    <t>Komputer OPTI PLEX 9010 A/0</t>
  </si>
  <si>
    <t>Skaner CANON DR-M 140</t>
  </si>
  <si>
    <t>Drukarka HP OFFICEJET Pro 276 dw MFP</t>
  </si>
  <si>
    <t>Projektor DELL 1610 HD DLP16 10WXGA35</t>
  </si>
  <si>
    <t>Urządzenie wielofunk.UTAX 1018</t>
  </si>
  <si>
    <t>Urządzenie Wielofunk. UTAX 1018</t>
  </si>
  <si>
    <t>Kserokopirka</t>
  </si>
  <si>
    <t>Niszczarka HSM 104.3 S2</t>
  </si>
  <si>
    <t>system wykrywania i sygnalizacji pożaru</t>
  </si>
  <si>
    <t>Tak</t>
  </si>
  <si>
    <t xml:space="preserve">Notebook SONY VAIO VPC </t>
  </si>
  <si>
    <t>Laptop DELL PLEX 9010 A/0</t>
  </si>
  <si>
    <t>Laptop DELL LATITUDE E5530 15,6</t>
  </si>
  <si>
    <t>Aparat fotograficzny FUJI S2995</t>
  </si>
  <si>
    <t>Aparat fotograficzny FUJI S 4200</t>
  </si>
  <si>
    <t>monitoring Rewitalizacja parku JPII w Działdowie</t>
  </si>
  <si>
    <t>Fiat</t>
  </si>
  <si>
    <t>Palio Weekend</t>
  </si>
  <si>
    <t>SUF17800003065128</t>
  </si>
  <si>
    <t>NDZ A450</t>
  </si>
  <si>
    <t>Osobowy</t>
  </si>
  <si>
    <t>1620kg</t>
  </si>
  <si>
    <t>1920 kg</t>
  </si>
  <si>
    <t>zamek centralny</t>
  </si>
  <si>
    <t>alarm</t>
  </si>
  <si>
    <t>radio</t>
  </si>
  <si>
    <t>stacja radiowa głośniki</t>
  </si>
  <si>
    <t>Kocioł Wolf MKS-190</t>
  </si>
  <si>
    <t>05766/0500/2000</t>
  </si>
  <si>
    <t>230KW/ciśnienie dopuszcz 0,3 Mpa</t>
  </si>
  <si>
    <t>WOLF GmbH Mainburg47851</t>
  </si>
  <si>
    <t>TAK (pomieszczenie piwniczne)</t>
  </si>
  <si>
    <t>ul. Zamkowa</t>
  </si>
  <si>
    <t>571-16-02-291</t>
  </si>
  <si>
    <t>8010A</t>
  </si>
  <si>
    <t>placówka opiekuńczo-wychowawcza</t>
  </si>
  <si>
    <t>plac zabaw</t>
  </si>
  <si>
    <t>budynek przedszkolny</t>
  </si>
  <si>
    <t>pobyt dzieci</t>
  </si>
  <si>
    <t>gaśnice proszkowe 6 sztuk, czujki 25 szt, dzwonek alarmowy na wypadek pożaru, drzwi aluminiowe 4, zamki patentowe</t>
  </si>
  <si>
    <t>ul. Grunwaldzka 2 13-200 Działdowo</t>
  </si>
  <si>
    <t>zestaw komputerowy</t>
  </si>
  <si>
    <t xml:space="preserve">Drukarka </t>
  </si>
  <si>
    <t>Zestaw komputerowy</t>
  </si>
  <si>
    <t>Wieża Panasonic 2 sztuki</t>
  </si>
  <si>
    <t>Wieża Philips 2 sztuki</t>
  </si>
  <si>
    <t>Radioodtwarzacz</t>
  </si>
  <si>
    <t>Laptop Lenovo</t>
  </si>
  <si>
    <t>aparat fotograficzny</t>
  </si>
  <si>
    <t>dysk zewnętrzny 2 sztuki</t>
  </si>
  <si>
    <t>Drukarka HP</t>
  </si>
  <si>
    <t>Laptop IDEAPAD</t>
  </si>
  <si>
    <t>Hyundai</t>
  </si>
  <si>
    <t>FDM i30CW</t>
  </si>
  <si>
    <t>TMADB81SAAJ010547</t>
  </si>
  <si>
    <t>NDZ 50UH</t>
  </si>
  <si>
    <t>571-16-02-279</t>
  </si>
  <si>
    <t>130005130</t>
  </si>
  <si>
    <t>8510Z</t>
  </si>
  <si>
    <t>wychowanie przedszkolne</t>
  </si>
  <si>
    <t>plac zabaw na ulicy Sportowej 4</t>
  </si>
  <si>
    <t>budynek główny</t>
  </si>
  <si>
    <t>gaśnica proszkowa - 5, gaśnica śniegowa - 1, hydrant wewn. - 2, sygnalizacja alarmowa przekazywana telefonicznie do agencji ochrony</t>
  </si>
  <si>
    <t>13-200 Działdowo, Sportowa 4</t>
  </si>
  <si>
    <t>żelbet</t>
  </si>
  <si>
    <t>żelbet ociepl., papa termozgrzewalna</t>
  </si>
  <si>
    <t>renowacja płotu - VI 2015</t>
  </si>
  <si>
    <t>bardzo dobry</t>
  </si>
  <si>
    <t>TAK</t>
  </si>
  <si>
    <t>budynek gospodarczy</t>
  </si>
  <si>
    <t>zaplecze</t>
  </si>
  <si>
    <t>gaśnica proszkowa - 1</t>
  </si>
  <si>
    <t>gazobeton</t>
  </si>
  <si>
    <t>papa termozgrzewalna</t>
  </si>
  <si>
    <t>dostateczny</t>
  </si>
  <si>
    <t>NIE</t>
  </si>
  <si>
    <t>drukarka</t>
  </si>
  <si>
    <t>aparat cyfrowy</t>
  </si>
  <si>
    <t>laptop</t>
  </si>
  <si>
    <t>projektor multimedialny + ekran</t>
  </si>
  <si>
    <t>telefon</t>
  </si>
  <si>
    <t>aparat SONY DSC - M50 z kartą pamięci</t>
  </si>
  <si>
    <t>urządzenie wielofunkcyjne</t>
  </si>
  <si>
    <t>Boombox</t>
  </si>
  <si>
    <t>571-16-02-262</t>
  </si>
  <si>
    <t>plac zabaw, szatnia</t>
  </si>
  <si>
    <t>Budynek</t>
  </si>
  <si>
    <t>Pobyt dzieci</t>
  </si>
  <si>
    <t>gaśnice proszkowe - 6szt., gaśnice śniegowe - 2 szt., hydrant wodny - 2 szt. Instalacja alarmowa - 15 czujek, sygnał alarmowy przekaz telefoniczny do firmy ochroniarskiej, 5 wyjść ewakuacyjnych +w każdej Sali edukacyjnej dodatkowe wyjście ewakuacyjne.</t>
  </si>
  <si>
    <t>Przedszkole Miejskie Nr 4 w Działdowie,    ul. Mrongowiusza 7, 13-200 Działdowo</t>
  </si>
  <si>
    <t>konstrukcja typowa z elementów drewnopodobnych typu "C - 15"</t>
  </si>
  <si>
    <t>Stropodach wentylowany płytowy. Pokrycie dachu - papa termozgrzewalna</t>
  </si>
  <si>
    <t>Budynek gospodarczy</t>
  </si>
  <si>
    <t>Zaplecze</t>
  </si>
  <si>
    <t>Ogrodzenie</t>
  </si>
  <si>
    <t>..</t>
  </si>
  <si>
    <t>Chodnik</t>
  </si>
  <si>
    <t>Plac</t>
  </si>
  <si>
    <t>gaśnica proszkowa - 1szt.</t>
  </si>
  <si>
    <t>pustak</t>
  </si>
  <si>
    <t xml:space="preserve">Stropodach </t>
  </si>
  <si>
    <t>Dobra</t>
  </si>
  <si>
    <t>Drukarka HP K 209a  CH 368</t>
  </si>
  <si>
    <t xml:space="preserve">Wieża Sony FX200 </t>
  </si>
  <si>
    <t>Wieża Pionier X- EM 11</t>
  </si>
  <si>
    <t>DVD Philips</t>
  </si>
  <si>
    <t>Radiomagnetofon Philips</t>
  </si>
  <si>
    <t>Drukarka HP DESKJET</t>
  </si>
  <si>
    <t>Wieża Philips MC-M1150</t>
  </si>
  <si>
    <t>Drukarka  HP OfficeJet PRO 8620</t>
  </si>
  <si>
    <t>Laptop</t>
  </si>
  <si>
    <t>Zestaw mikrofonowy</t>
  </si>
  <si>
    <t>Projektor BENQ MS517</t>
  </si>
  <si>
    <t>Aparat fotograficzny Canon A800</t>
  </si>
  <si>
    <t>571-16-02-285</t>
  </si>
  <si>
    <t>571-10-02-585</t>
  </si>
  <si>
    <t>Budynek przedszkolny</t>
  </si>
  <si>
    <t>Ogrodzenie i plac</t>
  </si>
  <si>
    <t>gaśnice: 8 sniegowych, 3 proszkowe</t>
  </si>
  <si>
    <t>czujki , alarm ewakuacyjny; w piwnicy kraty na oknach; 4 drzwi aluminiowe; 8 zamków patentowych, sygnalizacja dźwiękowa z powiadomieniem do agencji ochrony, całodobowy dozór agencji ochrony</t>
  </si>
  <si>
    <t>ul. Karłowicza2,  13-200 Działdowo</t>
  </si>
  <si>
    <t xml:space="preserve">Drukarka Samsung </t>
  </si>
  <si>
    <t>Telewizor</t>
  </si>
  <si>
    <t xml:space="preserve">Drukarka  </t>
  </si>
  <si>
    <t>Ekran projekcyjny</t>
  </si>
  <si>
    <t xml:space="preserve">Wieża Sharp </t>
  </si>
  <si>
    <t>Drukarka</t>
  </si>
  <si>
    <t>Aparat fotograficzny</t>
  </si>
  <si>
    <t xml:space="preserve">Laptop </t>
  </si>
  <si>
    <t>Noteboox</t>
  </si>
  <si>
    <t>Wieża Pionier</t>
  </si>
  <si>
    <t>Projektor</t>
  </si>
  <si>
    <t>Notebook</t>
  </si>
  <si>
    <t>571-16-02-316</t>
  </si>
  <si>
    <t>510881388</t>
  </si>
  <si>
    <t>8531A</t>
  </si>
  <si>
    <t>działalność dydaktyczna, wychowawcza i opiekuńcza</t>
  </si>
  <si>
    <t>szatnia</t>
  </si>
  <si>
    <t>Budynek Sali gimnastycznej-pokrycie dachu areny hali sportowej oraz łącznika płytami warstwowymi "Wektra"</t>
  </si>
  <si>
    <t>budynek szkoły</t>
  </si>
  <si>
    <t>budynek szkolny</t>
  </si>
  <si>
    <t>sala gimnastyczna</t>
  </si>
  <si>
    <t xml:space="preserve">nie </t>
  </si>
  <si>
    <t>gaśnice w ilości 12 sztuk, -kraty w oknach -I piętro w czytelni, II piętro sala komputerowa, piwnica kompletnie okratowana, - drzwi wejściowe- urządzenia alarmowe - sala komputerowa, monitoring całego terenu; PCV: zamek patentowy, roleta wewnętrzna; drzwi awaryjne: metalowe, zamek patentowy</t>
  </si>
  <si>
    <t>Działdowo, ul. Wł. Jagiełły 33</t>
  </si>
  <si>
    <t>monitoring całego terenu w tym kamery zewnętrzne i wewnętrzne</t>
  </si>
  <si>
    <t>z cegły ceramicznej na zapraw. cementowo-wapiennej</t>
  </si>
  <si>
    <t xml:space="preserve">ceramiczne płaskie i łukowe </t>
  </si>
  <si>
    <t>stromy czterospadkowy o konstrukcji drewnianej</t>
  </si>
  <si>
    <t>konstrukcja ramowa z dźwigarów stalowych opartych na słupach żelbetowych i ścianach osłonowych murowanych</t>
  </si>
  <si>
    <t xml:space="preserve">stropy z prefabrykowanych płyt kanałowych z uzupełnieniami żelbetowymi </t>
  </si>
  <si>
    <t>stalowe kratowe dźwigary dachowe , usztywnione stężeniami stalowymi</t>
  </si>
  <si>
    <t>dobra</t>
  </si>
  <si>
    <t>bardzo dobra</t>
  </si>
  <si>
    <t xml:space="preserve">dobra </t>
  </si>
  <si>
    <t>tablica interaktywna</t>
  </si>
  <si>
    <t>rejestrator cyfrowy</t>
  </si>
  <si>
    <t>drukarka urządzenie wielofunkcyjne</t>
  </si>
  <si>
    <t>mikroskop biologiczny</t>
  </si>
  <si>
    <t xml:space="preserve">drukarka wielofunkcyjna </t>
  </si>
  <si>
    <t xml:space="preserve">monitor LCD </t>
  </si>
  <si>
    <t>drukarka HP Deskjet</t>
  </si>
  <si>
    <t>wzmacniacz KODA PD-30</t>
  </si>
  <si>
    <t>Mixer audio KODA KD-206</t>
  </si>
  <si>
    <t>głośniki Professional KODA PA-9008</t>
  </si>
  <si>
    <t xml:space="preserve">tablica interaktywna </t>
  </si>
  <si>
    <t>tellfax</t>
  </si>
  <si>
    <t>Tayama kolumny aktywne</t>
  </si>
  <si>
    <t>pianino cyfrowe</t>
  </si>
  <si>
    <t>Monitor BENQ LED</t>
  </si>
  <si>
    <t>Monitor LED</t>
  </si>
  <si>
    <t>telewizor PHILIPS 28"</t>
  </si>
  <si>
    <t>niszczarka</t>
  </si>
  <si>
    <t>rzutnik PJACER X1222</t>
  </si>
  <si>
    <t>HP drukarka wielofunkcyjna</t>
  </si>
  <si>
    <t>notebook ALZ NOT HP</t>
  </si>
  <si>
    <t>projektor Bena</t>
  </si>
  <si>
    <t>laptop NOT TBA SAT C660</t>
  </si>
  <si>
    <t>HDD VERBATIM 500 GB</t>
  </si>
  <si>
    <t>projektor</t>
  </si>
  <si>
    <t>projektor BENQ MS502</t>
  </si>
  <si>
    <t>laptop Lenovo G 585A</t>
  </si>
  <si>
    <t>projektor multimedialny</t>
  </si>
  <si>
    <t>radiomagnetofon Philips</t>
  </si>
  <si>
    <t>laptop HP 650</t>
  </si>
  <si>
    <t>571-16-02-256</t>
  </si>
  <si>
    <t>nauczanie dzieci i młodzieży</t>
  </si>
  <si>
    <t>Budynek dydaktyczny A</t>
  </si>
  <si>
    <t>Budynek zesp. Sport. - część C</t>
  </si>
  <si>
    <t>Sieć wodociągowa</t>
  </si>
  <si>
    <t>Kanalizacja deszczowa</t>
  </si>
  <si>
    <t>Przyłącze wodno-kanalizacyjne</t>
  </si>
  <si>
    <t>Sieć cieplna (kanał CO)</t>
  </si>
  <si>
    <t>Linia kablowa SN15 kv</t>
  </si>
  <si>
    <t>Linia kablowa NN</t>
  </si>
  <si>
    <t>Sieć zewnętrzna CO i CW</t>
  </si>
  <si>
    <t>Drogi, chodniki, place</t>
  </si>
  <si>
    <t>Sieć gazowa</t>
  </si>
  <si>
    <t>Przyłącze gazowe</t>
  </si>
  <si>
    <t>Parking</t>
  </si>
  <si>
    <t>Parking przy sali gimnastycznej</t>
  </si>
  <si>
    <t>Boisko wielofunkcyjne</t>
  </si>
  <si>
    <t>Plac zabaw</t>
  </si>
  <si>
    <t>Orlik przy ul. Makowej 13</t>
  </si>
  <si>
    <t>Alarm, monitoring, gaśnice, hydranty</t>
  </si>
  <si>
    <t>Gaśnice, hydranty, monitoring</t>
  </si>
  <si>
    <t>Monitoring, gaśnica</t>
  </si>
  <si>
    <t>Działdowo ul. Polna 11</t>
  </si>
  <si>
    <t>Działdowo ul. Makowa 13</t>
  </si>
  <si>
    <t>żelbetowe</t>
  </si>
  <si>
    <t>żelbetowe, żerań</t>
  </si>
  <si>
    <t>płaski, żelbetowy</t>
  </si>
  <si>
    <t>dobry</t>
  </si>
  <si>
    <t>nie dotyczy</t>
  </si>
  <si>
    <t>Odtwarzacz DVD Samsung DVD-P191</t>
  </si>
  <si>
    <t>Projektor NEC V260 DLP</t>
  </si>
  <si>
    <t>Kserokopiarka UTAX CD 1118</t>
  </si>
  <si>
    <t>Podajnik dwustronny</t>
  </si>
  <si>
    <t>Dupleks UTAX 1118</t>
  </si>
  <si>
    <t>Niszczarka P70C</t>
  </si>
  <si>
    <t>Skaner Canon Lide 110</t>
  </si>
  <si>
    <t>Drukarka Canon mp 260</t>
  </si>
  <si>
    <t>Drukarka HP Officejet Pro 6700</t>
  </si>
  <si>
    <t>Drukarka Komputerowa HP 1217</t>
  </si>
  <si>
    <t>Sieciowy serwer plików</t>
  </si>
  <si>
    <t>Zestaw komputerowy Intel G645/Philips 18,5" - 22 zestawy</t>
  </si>
  <si>
    <t>Switch D-link DGS-1024D/E</t>
  </si>
  <si>
    <t>Dysk Seagate Portable Slim 500GB</t>
  </si>
  <si>
    <t>Dysk Hitachi Touro MX 3 500GB</t>
  </si>
  <si>
    <t>Drukarka Kyocera FS-1320D</t>
  </si>
  <si>
    <t>Projektor multimedialny Benq</t>
  </si>
  <si>
    <t>Niszczarka P70</t>
  </si>
  <si>
    <t>Telewizor Panasonic 50" + uchwyt</t>
  </si>
  <si>
    <t>Pojektor BENQ MX505</t>
  </si>
  <si>
    <t>Telefaks Panasonic KX-FP986PD</t>
  </si>
  <si>
    <t>Aparat Telefoniczny Siemens-Gigaset</t>
  </si>
  <si>
    <t>Drukarka Kyocera P2135DN</t>
  </si>
  <si>
    <t>Aparat Telefoniczny KX-TG2511</t>
  </si>
  <si>
    <t>Drukarka HP officejet Pro 8100</t>
  </si>
  <si>
    <t>projektor Benq MX 505</t>
  </si>
  <si>
    <t>projektorBenq MX 525</t>
  </si>
  <si>
    <t>Rejestrator cyfrowyBCS-DVR1601</t>
  </si>
  <si>
    <t>Rejestrator cyfrowyBCS</t>
  </si>
  <si>
    <t>Zestaw komputerowy Intel G3220/500GB/4GB</t>
  </si>
  <si>
    <t>Monitor LCD2015 Philips</t>
  </si>
  <si>
    <t>Drukarka HP Pro 400</t>
  </si>
  <si>
    <t>Drukarka HP Pro 8610</t>
  </si>
  <si>
    <t>Radiomagnetofon Sony CFDS07CP.CET</t>
  </si>
  <si>
    <t>Radiomagnetefon Philips AZ1837USB</t>
  </si>
  <si>
    <t>Aparat Sony DSC-HX7V</t>
  </si>
  <si>
    <t>Aparat Sony DSC-HX100V</t>
  </si>
  <si>
    <t>Dyktafon Panasonic RRUS750E-S</t>
  </si>
  <si>
    <t>Syntezator KORG PS 60</t>
  </si>
  <si>
    <t>Laptop Acer Aspire ASS253-E454G50</t>
  </si>
  <si>
    <t>Mackie Onyx Blackjack Interfejs komputerowy</t>
  </si>
  <si>
    <t>Notebook HP Paviolion g6 2060 SW</t>
  </si>
  <si>
    <t>Mikrofon Azusa LS-902</t>
  </si>
  <si>
    <t>Netbook Asus EEE PC 1015BX</t>
  </si>
  <si>
    <t>Notebook Asus X201E</t>
  </si>
  <si>
    <t>Notebook HP Proobook 4540s Win 7</t>
  </si>
  <si>
    <t>Notebook HP Proobook 4540s Win 8</t>
  </si>
  <si>
    <t>Notebook Asus X550CA-X0090 Win 7</t>
  </si>
  <si>
    <t>Radiomagnetofon Philips AZ383112</t>
  </si>
  <si>
    <t>Projektor Sony VPL-DX120</t>
  </si>
  <si>
    <t>Notebook HP455G1 Win8</t>
  </si>
  <si>
    <t>Notebook Asus X550LC Win 7 +office</t>
  </si>
  <si>
    <t>Radiomagnetofon Sony ZSPS30CPB</t>
  </si>
  <si>
    <t>Radiomagnetofon Sony CFD 550B</t>
  </si>
  <si>
    <t>Gitara elektryczna Yamaha RGX121</t>
  </si>
  <si>
    <t>Monitoring (Orlik przy ul. Makowej 13)</t>
  </si>
  <si>
    <t>Radiomagnetofon Philips AZ1837</t>
  </si>
  <si>
    <t>571-16-02-569</t>
  </si>
  <si>
    <t>działalność edukacyjna</t>
  </si>
  <si>
    <t>2 - (900 osób)</t>
  </si>
  <si>
    <t>budynek Szkoły</t>
  </si>
  <si>
    <t>budynek użyteczności publicznej</t>
  </si>
  <si>
    <t>przeciwkradziezowa alarm z powiadamianiem agencji ochrony,monitoring wizyjny (16 kamer).Przeciwpożarowe 12  gasnice gaśnic proszkowych ABC113B,2 gaśnice pianowe ,3 hydranty</t>
  </si>
  <si>
    <t>ul.Sportowa 1 13-200 Działdowo</t>
  </si>
  <si>
    <t>Przeciwkradziezowa alarm z powiadamianiem agencji ochrony,monitoring wizyjny (16 kamer).Przeciwpożarowe 8 gaśnic proszkowych ABC113B,3 hydranty</t>
  </si>
  <si>
    <t>cegła ceramiczna</t>
  </si>
  <si>
    <t>żelbetowe DZ-3</t>
  </si>
  <si>
    <t>stropodach żelbetowy</t>
  </si>
  <si>
    <t>gazobeton,konstrukcja-eliptyczne dżwigary stalowe o rozpietości 38m</t>
  </si>
  <si>
    <t>płyty kanałowe,strop Akermana wypełnienie żelbetowe stropów wylewane</t>
  </si>
  <si>
    <t>papa termozgrzewalna,blacha trapezowa fałdowana niskoprofilowana</t>
  </si>
  <si>
    <t>rzeka 2km</t>
  </si>
  <si>
    <t>2014r Ocieplenie budynku wraz z nową elewacją</t>
  </si>
  <si>
    <t>brak</t>
  </si>
  <si>
    <t>Ekran elektryczny</t>
  </si>
  <si>
    <t xml:space="preserve">Zestaw komputerowy </t>
  </si>
  <si>
    <t>Projektor ACER</t>
  </si>
  <si>
    <t>Projektor Sanyo</t>
  </si>
  <si>
    <t>Wizualizer</t>
  </si>
  <si>
    <t>Mikroskop</t>
  </si>
  <si>
    <t>Projektor Benq HS 513</t>
  </si>
  <si>
    <t>Komputer 15/Ga-Z77n</t>
  </si>
  <si>
    <t>Komputer P-G2030</t>
  </si>
  <si>
    <t>Tablica akademicka</t>
  </si>
  <si>
    <t>Projektor Benq MX 525</t>
  </si>
  <si>
    <t>Odsłuch proelflash 12A</t>
  </si>
  <si>
    <t>System bezprzewodowy WMS45</t>
  </si>
  <si>
    <t>Rejestrator cyfrowy</t>
  </si>
  <si>
    <t>Kserokopiarka kyocera</t>
  </si>
  <si>
    <t>Podajnik kserokopiarki DP/120</t>
  </si>
  <si>
    <t>Duplex kserokopiarki DH420</t>
  </si>
  <si>
    <t>Drukarka HP laser</t>
  </si>
  <si>
    <t>Projektor Benq</t>
  </si>
  <si>
    <t>Projektor Acer</t>
  </si>
  <si>
    <t>Instrument muzyczny CASIO PX 330</t>
  </si>
  <si>
    <t>Laptop DELL</t>
  </si>
  <si>
    <t>Laptop Lenovo DGE 220S</t>
  </si>
  <si>
    <t>VTS Clima CV-A4/XH</t>
  </si>
  <si>
    <t>8104-104-0279</t>
  </si>
  <si>
    <t>7,5 KW</t>
  </si>
  <si>
    <t>WITROSERVICE CLIMA sp.z o.o. ul.Dąbka 81-198 Kosakowo</t>
  </si>
  <si>
    <t>571-14-46-767</t>
  </si>
  <si>
    <t>000286730</t>
  </si>
  <si>
    <t>samorządowa instytucja kultury z osobowością prawną</t>
  </si>
  <si>
    <t>park</t>
  </si>
  <si>
    <t>25 - (20 000 osób)</t>
  </si>
  <si>
    <t>Miejski Dom Kultury w Działdowie</t>
  </si>
  <si>
    <t>siedziba Miejskiego Domu Kultury w Działdowie</t>
  </si>
  <si>
    <t>gaśnice proszkowe 4 kg  6 szt., system przeciwpożarowy przekazywany jest sygnał alarmowy do straży pożarnej, system antywłamaniowy z czujnikami ruchu, kamerami wewnętrznymi i zewnętrznymi, urządzenia alarmowe z sygnalizacją zewnetrzną do firmy ochroniarskiej.</t>
  </si>
  <si>
    <t>13-200 Działdowo ul. Wolności 64</t>
  </si>
  <si>
    <t>budynek zrewitalizowany w ramach projektu "Rewitalizacja budynków wraz z otoczeniem przy ul. Wolności 64" w roku 2014</t>
  </si>
  <si>
    <t>kasa fiskalna</t>
  </si>
  <si>
    <t>urządzenie wielofunkcyjne panasonic</t>
  </si>
  <si>
    <t>monitor</t>
  </si>
  <si>
    <t>monitor LCD</t>
  </si>
  <si>
    <t>projektor (BenQW1000+) + zestaw nagłośnieniowy + ekran projekcyjny</t>
  </si>
  <si>
    <t>urządzenia multimedialne</t>
  </si>
  <si>
    <t>symulator tenisa</t>
  </si>
  <si>
    <t>symulator olimpijski</t>
  </si>
  <si>
    <t>symulator samolotu</t>
  </si>
  <si>
    <t>symulator samochodu</t>
  </si>
  <si>
    <t>symulator golfa</t>
  </si>
  <si>
    <t>Cyfrowy mikser+multikor+kabel</t>
  </si>
  <si>
    <t>umowa użytkowania</t>
  </si>
  <si>
    <t>system antywłamaniowy (monitoring zewnetrzny i wewnętrzny) instalacja na budynku Wolności 64</t>
  </si>
  <si>
    <t>Radioodtwarzacz Mania</t>
  </si>
  <si>
    <t>ul. Jagiełły 13, 13-200 Działdowo</t>
  </si>
  <si>
    <t>gaśnice, kraty w oknach i na półpiętrze</t>
  </si>
  <si>
    <t>571-10-03-751</t>
  </si>
  <si>
    <t>000962503</t>
  </si>
  <si>
    <t>4211Z</t>
  </si>
  <si>
    <t xml:space="preserve">roboty związane z budową dróg i autostrad </t>
  </si>
  <si>
    <t>BUDYNEK GOSPODARCZY</t>
  </si>
  <si>
    <t>SOCJALNO-BYTOWY</t>
  </si>
  <si>
    <t>REMONT 2008</t>
  </si>
  <si>
    <t>POMIESZCZENIE GOSPODARCZE</t>
  </si>
  <si>
    <t>LATA 70</t>
  </si>
  <si>
    <t>POMIESZCZENIE MAGAZYNOWE</t>
  </si>
  <si>
    <t>GAŚNICA, DRZWI ANTYWŁAMANIOWE</t>
  </si>
  <si>
    <t>DZ-WO UL. WOLNOŚCI 2/4</t>
  </si>
  <si>
    <t>GASNICA, DRZWI STALOWE</t>
  </si>
  <si>
    <t>DZ-WO, UL. WOLNOSCI 2/4</t>
  </si>
  <si>
    <t>GASNICA, KRATA NA DRZWIACH I OKNIE</t>
  </si>
  <si>
    <t>DZ-WO, UL.WOLNOŚCI 2/4</t>
  </si>
  <si>
    <t>CEGŁA</t>
  </si>
  <si>
    <t>DREWNIANY</t>
  </si>
  <si>
    <t>KONSTRUKCJA DREWNIANA, PAPA</t>
  </si>
  <si>
    <t>20 m</t>
  </si>
  <si>
    <t>DOBRY</t>
  </si>
  <si>
    <t>NIEDOTYCZY</t>
  </si>
  <si>
    <t>Laptop Dell</t>
  </si>
  <si>
    <t>KOPARKO-ŁADOWARKA</t>
  </si>
  <si>
    <t>HSW 9,5M</t>
  </si>
  <si>
    <t>950293SWO11806</t>
  </si>
  <si>
    <t>BRAK</t>
  </si>
  <si>
    <t>KOPARKO-ŁADOWACZ</t>
  </si>
  <si>
    <t>CIĄGNIK ESCORT</t>
  </si>
  <si>
    <t>POWERTRACK</t>
  </si>
  <si>
    <t>E3312E30379742FT</t>
  </si>
  <si>
    <t>NDZ 27 FT</t>
  </si>
  <si>
    <t>CIĄGNIK ROLNICZY</t>
  </si>
  <si>
    <t>AUTOSAN</t>
  </si>
  <si>
    <t>D-55</t>
  </si>
  <si>
    <t>NDZ P 960</t>
  </si>
  <si>
    <t>PRZYCZEPA</t>
  </si>
  <si>
    <t>F070</t>
  </si>
  <si>
    <t>NDZ 16 LY</t>
  </si>
  <si>
    <t>NDZ P 695</t>
  </si>
  <si>
    <t>CIĄGNIK URSUS</t>
  </si>
  <si>
    <t>C-360</t>
  </si>
  <si>
    <t>NDZ 83 ST</t>
  </si>
  <si>
    <t>NDZ 13 VT</t>
  </si>
  <si>
    <t>CIĄGNIK NEV HOLLAND</t>
  </si>
  <si>
    <t>TD 5.85</t>
  </si>
  <si>
    <t>ZEJNO1926</t>
  </si>
  <si>
    <t>NDZ 5T33</t>
  </si>
  <si>
    <t>GARAŻOWANY</t>
  </si>
  <si>
    <t>571-14-46-721</t>
  </si>
  <si>
    <t>000286663</t>
  </si>
  <si>
    <t>samorządowa instytucja kultury z osobowiścią prawną</t>
  </si>
  <si>
    <t>10 - (800 osób)</t>
  </si>
  <si>
    <t>Miejska biblioteka Publiczna w Działdowie</t>
  </si>
  <si>
    <t>siedziba Miejskiej Biblioteki Publicznej w Działdowie - instytucja kultury</t>
  </si>
  <si>
    <t>rok zakończenia budowy 2014</t>
  </si>
  <si>
    <t>gaśnice proszkowe 3 szt., system przeciwpożarowy przekazywany jest sygnał alarmowy do straży pożarnej, system antywłamaniowy z czujnikami ruchu, kamerami wewnętrznymi i zewnętrznymi, urządzenia alarmowe z sygnalizacją zewnetrzną do firmy ochroniarskiej.</t>
  </si>
  <si>
    <t>13-200 Działdowo ul. Wolności 64A</t>
  </si>
  <si>
    <t>1-2 km od rzeki Działdówki</t>
  </si>
  <si>
    <t>czytnik kodów</t>
  </si>
  <si>
    <t>monitor BENQ</t>
  </si>
  <si>
    <t>drukarka EPSON</t>
  </si>
  <si>
    <t>konsola Xbox</t>
  </si>
  <si>
    <t>TV led Thomson</t>
  </si>
  <si>
    <t>system antywłamaniowy (m.in. 3 kamery zewnętrzne i 3 kamery wewnętrzne, czujki ruchu 6szt.)</t>
  </si>
  <si>
    <t xml:space="preserve">Oddzielne pomieszczenie 25m2 na I piętrze w budynku Samodzielnego Publicznego Zakładu Opieki Zdrowotnej </t>
  </si>
  <si>
    <t>gaśnica</t>
  </si>
  <si>
    <t>Filia Biblioteczna adres 13-200 Działdowo ul. Leśna 1</t>
  </si>
  <si>
    <t>571-16-03-238</t>
  </si>
  <si>
    <t>001133708</t>
  </si>
  <si>
    <t>8520Z</t>
  </si>
  <si>
    <t>edukacja</t>
  </si>
  <si>
    <t>10 - (1600 osób)</t>
  </si>
  <si>
    <t>budynek z salą gimnastyczną</t>
  </si>
  <si>
    <t>ciąg piesz-jezdny</t>
  </si>
  <si>
    <t>Budynek zaplecza socjalnego"ORLIK"</t>
  </si>
  <si>
    <t>kompleks sportowy "Moje boisko ORLIK 2012"</t>
  </si>
  <si>
    <t>zawody sportowe</t>
  </si>
  <si>
    <t>gaśnice 9szt.6kg proszrk ABC 13A 144 BC, hydranty wewnętrzne 11 szt. , drzwi antywłamaniowe 7 szt. dozór agencji ochrony całodobowej</t>
  </si>
  <si>
    <t>gaśnice 1 szt. drzwi antywłamaniowe 1 szt.</t>
  </si>
  <si>
    <t>ul. Lenartowicza 1  13-200 Działdowo</t>
  </si>
  <si>
    <t>zestaw multimedialny 1 szt.</t>
  </si>
  <si>
    <t>Monitor LED E950 Swnk 18,5"</t>
  </si>
  <si>
    <t>komputery uczniowskie 4szt</t>
  </si>
  <si>
    <t>Zestaw multimedialny QWB 200EM-DP 88"</t>
  </si>
  <si>
    <t>Monitor LCD 18,5" LG</t>
  </si>
  <si>
    <t>Monitor LCD 18,5" AOC e 950 Swnk 16:9 WLED 3szt.</t>
  </si>
  <si>
    <t>Monitor LCD 18,5" Led Philips</t>
  </si>
  <si>
    <t>Zestaw Komputerowy P-i3/B 75M/500GB</t>
  </si>
  <si>
    <t>Monitor LCD 18,5" aoc E 970 SWN</t>
  </si>
  <si>
    <t>Telewizor LG</t>
  </si>
  <si>
    <t>Zestaw komputerowy core i3-4160</t>
  </si>
  <si>
    <t>Zestaw komputerowy Intel i5 - 4440</t>
  </si>
  <si>
    <t>Zestaw komputerowy core i3-4150</t>
  </si>
  <si>
    <t>Tablica interaktywnaQOMO HiteVision (2szt)</t>
  </si>
  <si>
    <t>Zestaw multimedialny X551/PJ-P1173/T/M/U</t>
  </si>
  <si>
    <t>Urządzenie Wielofunkc.BROTHER DCP-J100</t>
  </si>
  <si>
    <t>Skaner Canon LiDE 110</t>
  </si>
  <si>
    <t>Laptop HP 655</t>
  </si>
  <si>
    <t>Projektor Benq MS 500H</t>
  </si>
  <si>
    <t>Projektor BENQ MS 524</t>
  </si>
  <si>
    <t>Radiomagnetofon PHILIPS AZ 780</t>
  </si>
  <si>
    <t>Notebook Toshiba C50T-A-10T</t>
  </si>
  <si>
    <t>Zestaw komputerowy Intel Core i3-4130 (5 szt)</t>
  </si>
  <si>
    <t>Radiomagnetofon MANTA MM271 (3szt)</t>
  </si>
  <si>
    <t>Zestaw komputerowy core i3-4150 (2szt)</t>
  </si>
  <si>
    <t>Projektor Benq (3szt)</t>
  </si>
  <si>
    <t>Radiomagnetofom PHILIPS AZ 1133</t>
  </si>
  <si>
    <t>Laptop DELL Inspiron</t>
  </si>
  <si>
    <t>Drukarka HP Laser Jet Pro 400</t>
  </si>
  <si>
    <t>Notebook Lenovo B50-70 15,6'  Winton 8.1</t>
  </si>
  <si>
    <t>571-10-40-746</t>
  </si>
  <si>
    <t>002710409</t>
  </si>
  <si>
    <t>8899Z</t>
  </si>
  <si>
    <t>budynek biurowy</t>
  </si>
  <si>
    <t>budynek dziennego wsparcia</t>
  </si>
  <si>
    <t>gaśnice,urz.alarmowe,kraty na oknach,alarmy</t>
  </si>
  <si>
    <t>ul.Jagiełły 30</t>
  </si>
  <si>
    <t>2 km</t>
  </si>
  <si>
    <t>zestaw komuterowy</t>
  </si>
  <si>
    <t>drukarka kyocera</t>
  </si>
  <si>
    <t>zestawy komputerowe</t>
  </si>
  <si>
    <t>laptopy</t>
  </si>
  <si>
    <t>Netbook HP mini</t>
  </si>
  <si>
    <t>Aparat fotograficzny Nikon</t>
  </si>
  <si>
    <t>rejestrator BCS0804 LE-ASE KAMER HDD 500gb</t>
  </si>
  <si>
    <t>kamery kopulkowe konig 1/3 sony 700 lini/2szt</t>
  </si>
  <si>
    <t>kamery samsung SCB-200op 600linii/2szt</t>
  </si>
  <si>
    <t>VFKCOAAF20928759</t>
  </si>
  <si>
    <t>OTD 4216</t>
  </si>
  <si>
    <t>OSOBOWY</t>
  </si>
  <si>
    <t>HYUNDAI</t>
  </si>
  <si>
    <t xml:space="preserve">JCiX20  </t>
  </si>
  <si>
    <t>TMAPT81DAEJ135052</t>
  </si>
  <si>
    <t>NDZ 09170</t>
  </si>
  <si>
    <t>27.09.1999</t>
  </si>
  <si>
    <t>27.09.2015</t>
  </si>
  <si>
    <t>07.11.2013</t>
  </si>
  <si>
    <t>580KG</t>
  </si>
  <si>
    <t>gaśnice,immobillser,blokada skrzyni biegów</t>
  </si>
  <si>
    <t>27.09.2016</t>
  </si>
  <si>
    <t>26.09.2017</t>
  </si>
  <si>
    <t>06.11.2017</t>
  </si>
  <si>
    <t>07.11.2016</t>
  </si>
  <si>
    <t>571-10-40-901</t>
  </si>
  <si>
    <t>000331234</t>
  </si>
  <si>
    <t>9319Z</t>
  </si>
  <si>
    <t>pozostała działalność związana ze sportem</t>
  </si>
  <si>
    <t>PAWILON SPORTOWY MAŁY</t>
  </si>
  <si>
    <t>ŚWIETLICA, ŁAZIENKI, MAGAZYNEK</t>
  </si>
  <si>
    <t>PAWILON SPORTOWY DUŻY</t>
  </si>
  <si>
    <t>BIURA, ŚWIETLICA, SIŁOWNIA,POKOJE HOTELOWE, ŁAZIENKI, KOTŁOWNIA, MAGAZYNEK</t>
  </si>
  <si>
    <t>ZADASZONA TRYBUNA</t>
  </si>
  <si>
    <t>WIATA STADIONOWA DLA ZAWODNIKÓW</t>
  </si>
  <si>
    <t>BUDYNEK ZAPLECZA SOCJALNEGO (ORLIK)</t>
  </si>
  <si>
    <t>STANOWISKO KOMENTATORA</t>
  </si>
  <si>
    <t>STADION SPORTOWY OGRODZONY</t>
  </si>
  <si>
    <t>LATA 50</t>
  </si>
  <si>
    <t>LODOWISKO</t>
  </si>
  <si>
    <t>TAK W OKRESIE ZIMOWYM</t>
  </si>
  <si>
    <t>BOISKO BASEBALLA OGRODZONE</t>
  </si>
  <si>
    <t>OŚWIETLENIA BOISKA ORLIK</t>
  </si>
  <si>
    <t>PRZYŁACZENIE KANALIZACYJNE ORLIK</t>
  </si>
  <si>
    <t>PRZYŁĄCZE WODOCIĄGOWE</t>
  </si>
  <si>
    <t>DROGI, CHODNIKI I PLACE</t>
  </si>
  <si>
    <t>OGRODZENIA I PIŁKOCHWYTY ORLIK</t>
  </si>
  <si>
    <t>BOISKO DO PIŁKI ORLIK</t>
  </si>
  <si>
    <t>BOISKO WIELOFUNKCYJNE</t>
  </si>
  <si>
    <t>OGRODZENIE DO PIŁKI NOŻNEJ UL.ŚWIERKOWA</t>
  </si>
  <si>
    <t>DZIAŁDOWO UL ROBOTNICZA 10</t>
  </si>
  <si>
    <t>URZADZENIA  ALARMOWE DZWIĘKOWE Z POWIADOMIENIEM AGENCJI OCHRONY, GAŚNICE PROSZKOWE</t>
  </si>
  <si>
    <t>DZIAŁDOWO UL SWIERKOWA</t>
  </si>
  <si>
    <t>PUSTAK</t>
  </si>
  <si>
    <t>BETON</t>
  </si>
  <si>
    <t>BARDZO DOBRY</t>
  </si>
  <si>
    <t>BARDZO DOBRA</t>
  </si>
  <si>
    <t>NIE DOTYCZY</t>
  </si>
  <si>
    <t>DOBRA</t>
  </si>
  <si>
    <t>ZESTAW NAGŁAŚNIAJACY</t>
  </si>
  <si>
    <t>URZĄDZENIE WIELOFUNKCYJNE FAX PANASONIC KX-MB 2025</t>
  </si>
  <si>
    <t>KOMPUTER Pi5/P8Z86/8/2x500RAID/DVDRW/520/USB3.0</t>
  </si>
  <si>
    <t>TELEWIZOR TOSHIBA</t>
  </si>
  <si>
    <t>URZĄDZENIE WIELOFUNKCYJNE BROTHER MFP DCP-L2560DW A4 MONO DRUKARKO-KOPIARKA-SKANER</t>
  </si>
  <si>
    <t>Tablet Philips</t>
  </si>
  <si>
    <t>SUSZARKA DO OBUWIA</t>
  </si>
  <si>
    <t>021024/2008 MODEL su/01/30/2</t>
  </si>
  <si>
    <t>QBL Wojciech Śliwa Ustroń</t>
  </si>
  <si>
    <t>Okresowe naprawy,przechowywana w pomieszczeniu</t>
  </si>
  <si>
    <t>Działdowo ul. Świerkowa</t>
  </si>
  <si>
    <t>OSTRZAŁKA DO ŁYŻEW</t>
  </si>
  <si>
    <t>442 typ FB1</t>
  </si>
  <si>
    <t>550W</t>
  </si>
  <si>
    <t>SPÓŁDZIELNIA ROLNICZA Dolni Ujezd</t>
  </si>
  <si>
    <t>przechowywana w pomieszczeniu</t>
  </si>
  <si>
    <t>ROLBA</t>
  </si>
  <si>
    <t>0474 MODEL COMPACT TYP DIESEL</t>
  </si>
  <si>
    <t>masa całkowita 1650kg, moc 15 kw</t>
  </si>
  <si>
    <t>2009</t>
  </si>
  <si>
    <t>WM Maschinenbau Proto Isarco</t>
  </si>
  <si>
    <t>KOSIARKA SAMOJEZDNA</t>
  </si>
  <si>
    <t>Działdowo ul. Robotnicza 10</t>
  </si>
  <si>
    <t>ZESTAW DO PIELĘGNACJI BOISK</t>
  </si>
  <si>
    <t>HONDA 720 2058N</t>
  </si>
  <si>
    <t>4,1KW 127KG</t>
  </si>
  <si>
    <t>KOSIARKA TRAKTOR CTH 182T</t>
  </si>
  <si>
    <t>041511D002320</t>
  </si>
  <si>
    <t>KW10, 235KG,RPM 2600, PRODUKT 960610310</t>
  </si>
  <si>
    <t>2011</t>
  </si>
  <si>
    <t>MASZYNA DO WYCISKANIA(SIŁOWNIA)</t>
  </si>
  <si>
    <t>SUWNICA (SIŁOWNIA)</t>
  </si>
  <si>
    <t>SEWIM SOBOLEW</t>
  </si>
  <si>
    <t>BO230-0</t>
  </si>
  <si>
    <t>Mienie będące w posiadaniu (użytkowane) na podstawie umów najmu, dzierżawy, użytkowania, leasingu lub umów pokrewnych</t>
  </si>
  <si>
    <t>Technologia kotłowni w budynku Ratusza</t>
  </si>
  <si>
    <t>Odtworzeniowa</t>
  </si>
  <si>
    <t>Hala sportowa przy Gimnazjum nr 2</t>
  </si>
  <si>
    <t>zestaw mulimedialny 1 szt</t>
  </si>
  <si>
    <t>Laptop Dell Inspiron 3542 Win 7 Pro PL</t>
  </si>
  <si>
    <t xml:space="preserve">RAZEM - </t>
  </si>
  <si>
    <t>Drukarka EPSON WF-5110DW</t>
  </si>
  <si>
    <t>13. Miejski Ośrodek Pomocy Społecznej - brakuje monitora</t>
  </si>
  <si>
    <t>Tabela nr 3 - Wykaz sprzętu elektronicznego w Mieście Działdowo</t>
  </si>
  <si>
    <t>Tabela nr 2 - Wykaz budynków i budowli w Mieście Działdowo</t>
  </si>
  <si>
    <t>Tabela nr 4 - Wykaz pojazdów w Mieście Działdowo</t>
  </si>
  <si>
    <t>Maszyny w Mieście Działdowo</t>
  </si>
  <si>
    <t xml:space="preserve">7. Zespół Szkół Nr 2 </t>
  </si>
  <si>
    <t>9101A</t>
  </si>
  <si>
    <t>9004Z</t>
  </si>
  <si>
    <t>8560Z</t>
  </si>
  <si>
    <t>Samorządowy Zakład Budżetowy Miejska Służba Drogowa</t>
  </si>
  <si>
    <t>10. Samorządowy Zakład Budżetowy Miejska Służba Drogowa</t>
  </si>
  <si>
    <t>Tabela nr 1 - Informacje ogólne do oceny ryzyka w Mieście Działdowo</t>
  </si>
  <si>
    <t>01-01-2016</t>
  </si>
  <si>
    <t>PRONAR</t>
  </si>
  <si>
    <t>ZMC 3.0</t>
  </si>
  <si>
    <t>SZBZMC30XE3X00015</t>
  </si>
  <si>
    <t>INNY WOLNOBIEŻNY</t>
  </si>
  <si>
    <t>Interaktywne Muzeum Państwa Krzyżackiego</t>
  </si>
  <si>
    <t>ul. Zamkowa 12, 13-200 Działdowo</t>
  </si>
  <si>
    <t>ul. Grunwaldzka 2, 13-200 Działdowo</t>
  </si>
  <si>
    <t>ul. Sportowa 4, 13-200 Działdowo</t>
  </si>
  <si>
    <t>ul. Mrongowiusza 7, 13-200 Działdowo</t>
  </si>
  <si>
    <t>ul. Karłowicza 2, 13-200 Działdowo</t>
  </si>
  <si>
    <t>ul. Wł. Jagiełły 33, 13-200 Działdowo</t>
  </si>
  <si>
    <t>ul. Sportowa 1, 13-200 Działdowo</t>
  </si>
  <si>
    <t>ul. Polna 11, 13-200 Działdowo</t>
  </si>
  <si>
    <t>ul. Lenartowicza 1, 13-200 Działdowo</t>
  </si>
  <si>
    <t>ul. Wł. Jagiełły 30, 13-200 Działdowo</t>
  </si>
  <si>
    <t>ul. Wolności 64, 13-200 Działdowo</t>
  </si>
  <si>
    <t>ul. Robotnicza 10, 13-200 Działdowo</t>
  </si>
  <si>
    <t>Pl. Mickiewicza 43, 13-200 Działdowo</t>
  </si>
  <si>
    <t>ul. Wolności 2/4, 13-200 Działdowo</t>
  </si>
  <si>
    <t>ul. Wolności 64A, 13-200 Działdowo</t>
  </si>
  <si>
    <t xml:space="preserve">9. Miejski Dom Kultury </t>
  </si>
  <si>
    <t xml:space="preserve">4. Przedszkole Miejskie nr 4 </t>
  </si>
  <si>
    <t xml:space="preserve">1. Urząd Miasta Działdowo </t>
  </si>
  <si>
    <t>Urządenia multimedialne</t>
  </si>
  <si>
    <t>10. Samorządowy Zakład Budżetowy Miejska Służba Drogowa-nie wykazano</t>
  </si>
  <si>
    <t xml:space="preserve">6. Gimnazjum nr 1 </t>
  </si>
  <si>
    <t>Środki obrotowe</t>
  </si>
  <si>
    <t>Łącznie</t>
  </si>
  <si>
    <t>ŁĄCZNIE Kolumny C +E</t>
  </si>
  <si>
    <t>Akcces point WI-FI zewnetrzne i wewnętrzne</t>
  </si>
  <si>
    <t>Router</t>
  </si>
  <si>
    <t>Switch</t>
  </si>
  <si>
    <t>Serwer</t>
  </si>
  <si>
    <t>Komputer do obsługi muzeum</t>
  </si>
  <si>
    <t>Stanowisko Multimedialne(Interaktywne 12)Pokaz Film-Animacja “Powstanie Zakonu-Krucjaty”</t>
  </si>
  <si>
    <t>Stanowisko Multimedialne (Interaktywne 13) Mapa Interaktywna “Ekspansja- Tereny zdobywcze Krzyżaków</t>
  </si>
  <si>
    <t>Stanowisko-Multimedialne (Interaktywne 14) Interaktywny Pokaz 3D – AR “Krzyżacy w historii Działdowa – makieta 3D zamku w Działdowie</t>
  </si>
  <si>
    <t>Stanowisko Multimedialne (Interaktywne 15) Mapa Interaktywna “ Prusy przed Krzyżakami-Plemiona”</t>
  </si>
  <si>
    <t>Stanowisko Multimedialne (Interaktywne 17) Interaktywny Pokaz “Struktura Zakonu-Hierarchia”</t>
  </si>
  <si>
    <t>Stanowisko Multimedialne (Interaktywne 18) Interaktywny Pokaz 3D “Życie codzienne na zamku- Przekrój poprzeczny 3D zamku”</t>
  </si>
  <si>
    <t>Stanowisko Multimedialne (Interaktywne 19) Interaktywny Pokaz “życie Codzienne na zamku- Przepisy kulinarne”</t>
  </si>
  <si>
    <t>Stanowisko Multimedialne ( Interaktywne 10) Interaktywny Pokaz 3D – AR “Architektura – makieta 3D zamku z wyszczególnionymi częściami”</t>
  </si>
  <si>
    <t>Stanowisko multimedialne (Interaktywne 11) Interaktywny Pokaz Animacja oraz Prezentacja Urządzeń “Osiągnięcia inżynieryjne”</t>
  </si>
  <si>
    <t>Stanowisko Multimedialne (Interaktywne 12) mapa Interaktywna “Zamki Zakonu”</t>
  </si>
  <si>
    <t>Stanowisko Multimedialne (Interaktywne 13) Interaktywny Pokaz “Nawyki Żywieniowe”</t>
  </si>
  <si>
    <t>Stanowisko Multimedialne (Interaktywne 14) Ekran dotykowy Interaktywny Pokaz “najważniejsze postacie czasów państwa Krzyżackiego- kalendarium”</t>
  </si>
  <si>
    <t>Stanowisko Multimedialne (Interaktywne 15) Interaktywny Pokaz “najważniejsze postacie z sąsiednich Państw – kalendarium”</t>
  </si>
  <si>
    <t>Stanowisko Multimedialne (Interaktywne 19) Interaktywny Pokaz 3D – AR Animacja “Symulator machin oblężniczych- Modele 3D machin oblężniczych”</t>
  </si>
  <si>
    <t>Stanowisko Multimedialne (Interaktywne 16) Interaktywny pokaz Animacja “Technika wojskowa – Strategia i Taktyka”</t>
  </si>
  <si>
    <t xml:space="preserve">Stanowisko Multimedialne (Interaktywne 17) Interaktywny pokaz “Technika Wojskowa-Sprzęt </t>
  </si>
  <si>
    <t>Stanowisko multimedialne (Interaktywne 18) mapa interaktywna “Istotne bitwy Zakonu”</t>
  </si>
  <si>
    <t>Fotoplakaty (F1-F6)</t>
  </si>
  <si>
    <t>Stanowisko Multimedialne (Interaktywne 1) mapa Interaktywna “zakony rycerskie – Idee i fakty”</t>
  </si>
  <si>
    <t>Stanowisko Multimedialne I6: Pokaz 3D Animacja “Bitwa pod Grunwaldem – Przebieg”</t>
  </si>
  <si>
    <t>Stanowisko multimedialne I20: Słuchowisko “Schyłek Państwa Zakonnego”</t>
  </si>
  <si>
    <t>Stanowisko Multimedialne (Interaktywne 21) Interaktywny Pokaz “Konflikt z Polską”</t>
  </si>
  <si>
    <t>Stanowisko Multimedialne (Interaktywne 22) Interaktywny Pokaz “Bitwa pod grunwaldem- Przyczyny i skutki bitwy”</t>
  </si>
  <si>
    <t>Stanowisko multimedialne (Interaktywne I23) Interaktywny Pokaz “Krzyżacy po upadku. Dzieje zakonu po sekularyzacji w 1525 roku”</t>
  </si>
  <si>
    <t>Interaktywny Pokaz Dźwiękowy 3D “Strzała” przy wejściu do sali (przejście z sali 3)</t>
  </si>
  <si>
    <t>Stanowisko Multimedialne (sala nr 5) Pokaz Wideo /Animacje/ filmy wraz z udźwiękowieniem</t>
  </si>
  <si>
    <t>Stanowisko Multimedialne (Interaktywne I24) Interaktywny Pokaz “Legenda – Dobra Pani z działdowskiego zamku”</t>
  </si>
  <si>
    <t>Stanowisko Multimedialne (Interaktywne E1) Interaktywny Pokaz 3D -AR”Poszukiwanie skarbów”</t>
  </si>
  <si>
    <t>Stanowisko multimedialne (Interaktywne E2) Interaktywna Fotografia “Stroje z epoki”</t>
  </si>
  <si>
    <t>Stanowisko Multimedialne e4 Hełm – Pokaz Filmu “Sceny batalistyczne”</t>
  </si>
  <si>
    <t>Stanowisko multimedialne (interaktywne E5) Słuchowisko Interaktywne “Dźwięki Średniowiecza”</t>
  </si>
  <si>
    <t>Stanowisko Multimedialne (E7) Pokaz Filmu “Panorama Działdowa”</t>
  </si>
  <si>
    <t>Stanowisko multimedialne (E8) Interaktywny pokaz AR oraz Mapa “Mapa z z Zamkami” wraz z pułkami</t>
  </si>
  <si>
    <t>15. Interaktywne Muzeum Państwa Krzyżackiego</t>
  </si>
  <si>
    <t>System monitoringu</t>
  </si>
  <si>
    <t>13. Interaktywne Muzeum Państwa Krzyżackiego</t>
  </si>
  <si>
    <t>Kocioł gazowy</t>
  </si>
  <si>
    <t>ul. Grunwaldzka 7/2</t>
  </si>
  <si>
    <t xml:space="preserve">8. Gimnazjum Nr 2 im. Królowej Jadwigi - </t>
  </si>
  <si>
    <t>ogrodzenie</t>
  </si>
  <si>
    <t>hala sportowa w tym kolektor 106 094,96 zł)</t>
  </si>
  <si>
    <t>Parking, chodnik, droga</t>
  </si>
  <si>
    <t>kompleks sportowy „MOJE BOISKO- ORLIK 2012”</t>
  </si>
  <si>
    <t>1911/2014</t>
  </si>
  <si>
    <t xml:space="preserve">10. Samorządowy Zakład Budżetowy Miejska Służba Drogowa </t>
  </si>
  <si>
    <t>RENAULT</t>
  </si>
  <si>
    <t>Kangoo</t>
  </si>
  <si>
    <t>13-06-2017</t>
  </si>
  <si>
    <t>01-01-2017</t>
  </si>
  <si>
    <t>25-06-2017</t>
  </si>
  <si>
    <t>26-04-2017</t>
  </si>
  <si>
    <t>14-06-2016</t>
  </si>
  <si>
    <t>02-01-2016</t>
  </si>
  <si>
    <t>31-12-2016</t>
  </si>
  <si>
    <t>26-06-2016</t>
  </si>
  <si>
    <t>27-04-2016</t>
  </si>
  <si>
    <r>
      <t>Ryzyka podlegające ubezpieczeniu w danym pojeździe</t>
    </r>
    <r>
      <rPr>
        <b/>
        <sz val="10"/>
        <color indexed="10"/>
        <rFont val="Arial"/>
        <family val="2"/>
      </rPr>
      <t xml:space="preserve"> (wybrane ryzyka zaznaczone X)</t>
    </r>
  </si>
  <si>
    <t>OC</t>
  </si>
  <si>
    <t>NW</t>
  </si>
  <si>
    <t>AC/KR</t>
  </si>
  <si>
    <t>ASS</t>
  </si>
  <si>
    <t>571-17-12-542</t>
  </si>
  <si>
    <t>Opis: (cela, stlik z puzlami, pręgierz, pufy,makieta zamku. Rzeźby rycerzy 2 szt, eksponaty, stanowisko z łukiem, mapa pod szklaną podłogą</t>
  </si>
  <si>
    <t>Interaktywane Muzeum Państwa Krzyżackiego*</t>
  </si>
  <si>
    <t>*</t>
  </si>
  <si>
    <t>9102Z</t>
  </si>
  <si>
    <t>działalność muzeów</t>
  </si>
  <si>
    <t>Urząd Miasta, użyteczność publiczna</t>
  </si>
  <si>
    <t>Przyłącze Energetyczne do Parku przy ul. Jana Pawła II</t>
  </si>
  <si>
    <t>drewniane belkowe</t>
  </si>
  <si>
    <t>PłATWIOWO-KLESZCZOWY, DACHÓWKA CERAMICZNA , czterospadowy</t>
  </si>
  <si>
    <t>220-około</t>
  </si>
  <si>
    <t>do 1965 / remont 2003</t>
  </si>
  <si>
    <t>częściowo 4</t>
  </si>
  <si>
    <t>częściowo Tak</t>
  </si>
  <si>
    <t>niski</t>
  </si>
  <si>
    <t>średni</t>
  </si>
  <si>
    <t>blacho-dachówka</t>
  </si>
  <si>
    <t>2009 - remont generalny;adaptacja na lokale</t>
  </si>
  <si>
    <t>2009 - adaptacja na lokale, remont generalny</t>
  </si>
  <si>
    <t>2011- remont generalny, adaptacja na lokale</t>
  </si>
  <si>
    <t>betonoa</t>
  </si>
  <si>
    <t>betonowa</t>
  </si>
  <si>
    <t>Centrala telefoniczna Slican server</t>
  </si>
  <si>
    <t>28-10-2015</t>
  </si>
  <si>
    <t>26-06-2015</t>
  </si>
  <si>
    <t>Terminal zbliżeniowy 2 szt.</t>
  </si>
  <si>
    <t>Osuszacz</t>
  </si>
  <si>
    <t>15-07-2015</t>
  </si>
  <si>
    <t xml:space="preserve">Projektor BENO MX 613 ST </t>
  </si>
  <si>
    <t>Lustrzanka Canon + obiektyw</t>
  </si>
  <si>
    <t>20-11-2015</t>
  </si>
  <si>
    <t>Wykaz szkodowości</t>
  </si>
  <si>
    <t xml:space="preserve">Citroen </t>
  </si>
  <si>
    <t>Jumper</t>
  </si>
  <si>
    <t>VF7ZBRMFB17786953</t>
  </si>
  <si>
    <t>NDZ16510</t>
  </si>
  <si>
    <t>CIĘŻAROWY</t>
  </si>
  <si>
    <t>30-11-2006</t>
  </si>
  <si>
    <t>18-11-2016</t>
  </si>
  <si>
    <t>17-11-2017</t>
  </si>
  <si>
    <t>pl Mickiewicza 43</t>
  </si>
  <si>
    <t>Gmina Miasto Działdowo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</si>
</sst>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d/mm/yyyy"/>
    <numFmt numFmtId="182" formatCode="_-* #,##0.00\ [$zł-415]_-;\-* #,##0.00\ [$zł-415]_-;_-* &quot;-&quot;??\ [$zł-415]_-;_-@_-"/>
    <numFmt numFmtId="183" formatCode="_-* #,##0\ &quot;zł&quot;_-;\-* #,##0\ &quot;zł&quot;_-;_-* &quot;-&quot;??\ &quot;zł&quot;_-;_-@_-"/>
  </numFmts>
  <fonts count="6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60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68" fontId="1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168" fontId="9" fillId="0" borderId="13" xfId="0" applyNumberFormat="1" applyFont="1" applyFill="1" applyBorder="1" applyAlignment="1">
      <alignment horizontal="center" vertical="center" wrapText="1"/>
    </xf>
    <xf numFmtId="168" fontId="13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 wrapText="1"/>
    </xf>
    <xf numFmtId="44" fontId="1" fillId="0" borderId="13" xfId="65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8" fontId="13" fillId="0" borderId="0" xfId="0" applyNumberFormat="1" applyFont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44" fontId="1" fillId="0" borderId="13" xfId="65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/>
      <protection/>
    </xf>
    <xf numFmtId="14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68" fontId="1" fillId="33" borderId="13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" fontId="13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  <xf numFmtId="0" fontId="17" fillId="0" borderId="0" xfId="0" applyFont="1" applyFill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0" fillId="0" borderId="18" xfId="53" applyFont="1" applyFill="1" applyBorder="1" applyAlignment="1">
      <alignment horizontal="center" vertical="center" wrapText="1"/>
      <protection/>
    </xf>
    <xf numFmtId="0" fontId="0" fillId="0" borderId="14" xfId="53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" fillId="0" borderId="10" xfId="52" applyNumberFormat="1" applyFont="1" applyFill="1" applyBorder="1" applyAlignment="1">
      <alignment horizontal="center" vertical="center" wrapText="1"/>
      <protection/>
    </xf>
    <xf numFmtId="44" fontId="1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3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168" fontId="13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8" fontId="9" fillId="34" borderId="13" xfId="0" applyNumberFormat="1" applyFont="1" applyFill="1" applyBorder="1" applyAlignment="1">
      <alignment horizontal="center" vertical="center" wrapText="1"/>
    </xf>
    <xf numFmtId="44" fontId="1" fillId="34" borderId="13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35" xfId="52" applyFont="1" applyFill="1" applyBorder="1" applyAlignment="1">
      <alignment horizontal="center" vertical="center" wrapText="1"/>
      <protection/>
    </xf>
    <xf numFmtId="178" fontId="0" fillId="0" borderId="35" xfId="52" applyNumberFormat="1" applyFont="1" applyFill="1" applyBorder="1" applyAlignment="1">
      <alignment horizontal="center" vertical="center" wrapText="1"/>
      <protection/>
    </xf>
    <xf numFmtId="178" fontId="0" fillId="0" borderId="35" xfId="52" applyNumberFormat="1" applyFont="1" applyFill="1" applyBorder="1" applyAlignment="1">
      <alignment horizontal="center" vertical="center"/>
      <protection/>
    </xf>
    <xf numFmtId="178" fontId="0" fillId="35" borderId="35" xfId="56" applyNumberFormat="1" applyFont="1" applyFill="1" applyBorder="1" applyAlignment="1">
      <alignment horizontal="center" vertical="center" wrapText="1"/>
      <protection/>
    </xf>
    <xf numFmtId="178" fontId="0" fillId="35" borderId="35" xfId="52" applyNumberFormat="1" applyFont="1" applyFill="1" applyBorder="1" applyAlignment="1">
      <alignment horizontal="center" vertical="center" wrapText="1"/>
      <protection/>
    </xf>
    <xf numFmtId="0" fontId="0" fillId="0" borderId="35" xfId="67" applyNumberFormat="1" applyFont="1" applyFill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168" fontId="0" fillId="0" borderId="21" xfId="0" applyNumberFormat="1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4" fontId="0" fillId="0" borderId="10" xfId="0" applyNumberFormat="1" applyFont="1" applyBorder="1" applyAlignment="1">
      <alignment horizontal="center" vertical="center" wrapText="1"/>
    </xf>
    <xf numFmtId="0" fontId="0" fillId="0" borderId="10" xfId="54" applyFont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168" fontId="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168" fontId="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8" fontId="1" fillId="0" borderId="26" xfId="0" applyNumberFormat="1" applyFont="1" applyFill="1" applyBorder="1" applyAlignment="1">
      <alignment vertical="center" wrapText="1"/>
    </xf>
    <xf numFmtId="168" fontId="0" fillId="0" borderId="25" xfId="0" applyNumberFormat="1" applyFont="1" applyFill="1" applyBorder="1" applyAlignment="1">
      <alignment vertical="center" wrapText="1"/>
    </xf>
    <xf numFmtId="168" fontId="1" fillId="0" borderId="26" xfId="0" applyNumberFormat="1" applyFont="1" applyBorder="1" applyAlignment="1">
      <alignment vertical="center" wrapText="1"/>
    </xf>
    <xf numFmtId="168" fontId="1" fillId="0" borderId="0" xfId="0" applyNumberFormat="1" applyFont="1" applyFill="1" applyBorder="1" applyAlignment="1">
      <alignment vertical="center" wrapText="1"/>
    </xf>
    <xf numFmtId="168" fontId="0" fillId="0" borderId="0" xfId="0" applyNumberFormat="1" applyFont="1" applyAlignment="1">
      <alignment wrapText="1"/>
    </xf>
    <xf numFmtId="168" fontId="1" fillId="0" borderId="0" xfId="0" applyNumberFormat="1" applyFont="1" applyBorder="1" applyAlignment="1">
      <alignment vertical="top" wrapText="1"/>
    </xf>
    <xf numFmtId="168" fontId="1" fillId="36" borderId="38" xfId="0" applyNumberFormat="1" applyFont="1" applyFill="1" applyBorder="1" applyAlignment="1">
      <alignment wrapText="1"/>
    </xf>
    <xf numFmtId="168" fontId="1" fillId="36" borderId="25" xfId="0" applyNumberFormat="1" applyFont="1" applyFill="1" applyBorder="1" applyAlignment="1">
      <alignment wrapText="1"/>
    </xf>
    <xf numFmtId="168" fontId="1" fillId="36" borderId="39" xfId="0" applyNumberFormat="1" applyFont="1" applyFill="1" applyBorder="1" applyAlignment="1">
      <alignment wrapText="1"/>
    </xf>
    <xf numFmtId="0" fontId="0" fillId="0" borderId="36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0" fillId="0" borderId="37" xfId="0" applyFont="1" applyFill="1" applyBorder="1" applyAlignment="1">
      <alignment horizontal="center" vertical="center"/>
    </xf>
    <xf numFmtId="168" fontId="0" fillId="0" borderId="0" xfId="0" applyNumberFormat="1" applyFont="1" applyAlignment="1">
      <alignment horizontal="center" vertical="center"/>
    </xf>
    <xf numFmtId="168" fontId="1" fillId="34" borderId="13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6" fillId="0" borderId="0" xfId="0" applyNumberFormat="1" applyFont="1" applyAlignment="1">
      <alignment horizontal="center" vertical="center"/>
    </xf>
    <xf numFmtId="168" fontId="0" fillId="0" borderId="0" xfId="0" applyNumberFormat="1" applyFill="1" applyAlignment="1">
      <alignment horizontal="center" vertical="center"/>
    </xf>
    <xf numFmtId="44" fontId="0" fillId="0" borderId="10" xfId="67" applyFont="1" applyBorder="1" applyAlignment="1">
      <alignment horizontal="center" vertical="center"/>
    </xf>
    <xf numFmtId="168" fontId="1" fillId="0" borderId="10" xfId="52" applyNumberFormat="1" applyFont="1" applyFill="1" applyBorder="1" applyAlignment="1">
      <alignment horizontal="center" vertical="center" wrapText="1"/>
      <protection/>
    </xf>
    <xf numFmtId="168" fontId="0" fillId="0" borderId="35" xfId="52" applyNumberFormat="1" applyFont="1" applyFill="1" applyBorder="1" applyAlignment="1">
      <alignment horizontal="center" vertical="center"/>
      <protection/>
    </xf>
    <xf numFmtId="168" fontId="0" fillId="0" borderId="40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wrapText="1"/>
    </xf>
    <xf numFmtId="168" fontId="0" fillId="0" borderId="1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44" fontId="0" fillId="0" borderId="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horizontal="center" vertical="center" wrapText="1"/>
    </xf>
    <xf numFmtId="14" fontId="0" fillId="0" borderId="21" xfId="0" applyNumberFormat="1" applyFont="1" applyFill="1" applyBorder="1" applyAlignment="1">
      <alignment horizontal="center" vertical="center" wrapText="1"/>
    </xf>
    <xf numFmtId="181" fontId="0" fillId="0" borderId="35" xfId="0" applyNumberFormat="1" applyFont="1" applyFill="1" applyBorder="1" applyAlignment="1">
      <alignment horizontal="center" vertical="center" wrapText="1"/>
    </xf>
    <xf numFmtId="181" fontId="0" fillId="0" borderId="36" xfId="0" applyNumberFormat="1" applyFont="1" applyFill="1" applyBorder="1" applyAlignment="1">
      <alignment horizontal="center" vertical="center" wrapText="1"/>
    </xf>
    <xf numFmtId="181" fontId="1" fillId="0" borderId="35" xfId="0" applyNumberFormat="1" applyFont="1" applyFill="1" applyBorder="1" applyAlignment="1">
      <alignment horizontal="center" vertical="center" wrapText="1"/>
    </xf>
    <xf numFmtId="0" fontId="0" fillId="0" borderId="35" xfId="52" applyFont="1" applyFill="1" applyBorder="1" applyAlignment="1">
      <alignment horizontal="center" vertical="center"/>
      <protection/>
    </xf>
    <xf numFmtId="168" fontId="0" fillId="0" borderId="35" xfId="52" applyNumberFormat="1" applyFont="1" applyFill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0" fillId="0" borderId="18" xfId="55" applyFont="1" applyFill="1" applyBorder="1" applyAlignment="1">
      <alignment vertical="center" wrapText="1"/>
      <protection/>
    </xf>
    <xf numFmtId="0" fontId="0" fillId="0" borderId="18" xfId="55" applyFont="1" applyFill="1" applyBorder="1" applyAlignment="1">
      <alignment horizontal="center" vertical="center" wrapText="1"/>
      <protection/>
    </xf>
    <xf numFmtId="0" fontId="0" fillId="0" borderId="18" xfId="55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top" wrapText="1"/>
    </xf>
    <xf numFmtId="0" fontId="0" fillId="37" borderId="10" xfId="55" applyFont="1" applyFill="1" applyBorder="1" applyAlignment="1">
      <alignment vertical="center" wrapText="1"/>
      <protection/>
    </xf>
    <xf numFmtId="0" fontId="0" fillId="37" borderId="36" xfId="0" applyFont="1" applyFill="1" applyBorder="1" applyAlignment="1">
      <alignment horizontal="center" vertical="center" wrapText="1"/>
    </xf>
    <xf numFmtId="0" fontId="0" fillId="0" borderId="10" xfId="55" applyFont="1" applyFill="1" applyBorder="1" applyAlignment="1">
      <alignment vertical="center" wrapText="1"/>
      <protection/>
    </xf>
    <xf numFmtId="168" fontId="0" fillId="0" borderId="18" xfId="0" applyNumberFormat="1" applyFont="1" applyFill="1" applyBorder="1" applyAlignment="1">
      <alignment vertical="center" wrapText="1"/>
    </xf>
    <xf numFmtId="178" fontId="0" fillId="0" borderId="0" xfId="52" applyNumberFormat="1" applyFont="1" applyFill="1" applyBorder="1" applyAlignment="1">
      <alignment horizontal="center" vertical="center" wrapText="1"/>
      <protection/>
    </xf>
    <xf numFmtId="0" fontId="0" fillId="0" borderId="35" xfId="52" applyFont="1" applyFill="1" applyBorder="1" applyAlignment="1">
      <alignment horizontal="center" vertical="center"/>
      <protection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0" fillId="0" borderId="10" xfId="52" applyFont="1" applyFill="1" applyBorder="1" applyAlignment="1">
      <alignment horizontal="center" vertical="center"/>
      <protection/>
    </xf>
    <xf numFmtId="178" fontId="0" fillId="0" borderId="10" xfId="52" applyNumberFormat="1" applyFont="1" applyFill="1" applyBorder="1" applyAlignment="1">
      <alignment horizontal="center" vertical="center" wrapText="1"/>
      <protection/>
    </xf>
    <xf numFmtId="0" fontId="0" fillId="35" borderId="36" xfId="52" applyFont="1" applyFill="1" applyBorder="1" applyAlignment="1">
      <alignment horizontal="center" vertical="center"/>
      <protection/>
    </xf>
    <xf numFmtId="0" fontId="0" fillId="0" borderId="36" xfId="52" applyFont="1" applyFill="1" applyBorder="1" applyAlignment="1">
      <alignment horizontal="center" vertical="center"/>
      <protection/>
    </xf>
    <xf numFmtId="0" fontId="0" fillId="0" borderId="10" xfId="52" applyFont="1" applyFill="1" applyBorder="1" applyAlignment="1">
      <alignment horizontal="center" vertical="center" wrapText="1"/>
      <protection/>
    </xf>
    <xf numFmtId="178" fontId="0" fillId="0" borderId="18" xfId="52" applyNumberFormat="1" applyFont="1" applyFill="1" applyBorder="1" applyAlignment="1">
      <alignment horizontal="center" vertical="center" wrapText="1"/>
      <protection/>
    </xf>
    <xf numFmtId="0" fontId="1" fillId="33" borderId="26" xfId="0" applyFont="1" applyFill="1" applyBorder="1" applyAlignment="1">
      <alignment horizontal="center" vertical="center" wrapText="1"/>
    </xf>
    <xf numFmtId="0" fontId="1" fillId="0" borderId="15" xfId="52" applyFont="1" applyFill="1" applyBorder="1" applyAlignment="1">
      <alignment horizontal="center" vertical="center"/>
      <protection/>
    </xf>
    <xf numFmtId="44" fontId="1" fillId="0" borderId="25" xfId="52" applyNumberFormat="1" applyFont="1" applyFill="1" applyBorder="1" applyAlignment="1">
      <alignment horizontal="center" vertical="center" wrapText="1"/>
      <protection/>
    </xf>
    <xf numFmtId="0" fontId="0" fillId="0" borderId="42" xfId="52" applyFont="1" applyFill="1" applyBorder="1" applyAlignment="1">
      <alignment horizontal="center" vertical="center" wrapText="1"/>
      <protection/>
    </xf>
    <xf numFmtId="0" fontId="0" fillId="0" borderId="43" xfId="52" applyFont="1" applyFill="1" applyBorder="1" applyAlignment="1">
      <alignment horizontal="left" vertical="center"/>
      <protection/>
    </xf>
    <xf numFmtId="178" fontId="0" fillId="0" borderId="44" xfId="52" applyNumberFormat="1" applyFont="1" applyFill="1" applyBorder="1" applyAlignment="1">
      <alignment horizontal="center" vertical="center"/>
      <protection/>
    </xf>
    <xf numFmtId="178" fontId="0" fillId="0" borderId="45" xfId="52" applyNumberFormat="1" applyFont="1" applyFill="1" applyBorder="1" applyAlignment="1">
      <alignment horizontal="center" vertical="center"/>
      <protection/>
    </xf>
    <xf numFmtId="0" fontId="0" fillId="0" borderId="46" xfId="52" applyFont="1" applyFill="1" applyBorder="1" applyAlignment="1">
      <alignment horizontal="left" vertical="center"/>
      <protection/>
    </xf>
    <xf numFmtId="0" fontId="0" fillId="0" borderId="15" xfId="52" applyFont="1" applyFill="1" applyBorder="1" applyAlignment="1">
      <alignment horizontal="left" vertical="center"/>
      <protection/>
    </xf>
    <xf numFmtId="0" fontId="1" fillId="0" borderId="47" xfId="52" applyFont="1" applyFill="1" applyBorder="1" applyAlignment="1">
      <alignment horizontal="right"/>
      <protection/>
    </xf>
    <xf numFmtId="0" fontId="1" fillId="0" borderId="11" xfId="52" applyNumberFormat="1" applyFont="1" applyFill="1" applyBorder="1" applyAlignment="1">
      <alignment horizontal="center"/>
      <protection/>
    </xf>
    <xf numFmtId="44" fontId="1" fillId="0" borderId="11" xfId="52" applyNumberFormat="1" applyFont="1" applyFill="1" applyBorder="1" applyAlignment="1">
      <alignment horizontal="center"/>
      <protection/>
    </xf>
    <xf numFmtId="0" fontId="1" fillId="0" borderId="11" xfId="52" applyNumberFormat="1" applyFont="1" applyFill="1" applyBorder="1" applyAlignment="1">
      <alignment horizontal="center" vertical="center"/>
      <protection/>
    </xf>
    <xf numFmtId="168" fontId="1" fillId="0" borderId="11" xfId="52" applyNumberFormat="1" applyFont="1" applyFill="1" applyBorder="1" applyAlignment="1">
      <alignment horizontal="center"/>
      <protection/>
    </xf>
    <xf numFmtId="44" fontId="1" fillId="0" borderId="39" xfId="52" applyNumberFormat="1" applyFont="1" applyFill="1" applyBorder="1" applyAlignment="1">
      <alignment horizontal="center"/>
      <protection/>
    </xf>
    <xf numFmtId="180" fontId="5" fillId="35" borderId="36" xfId="52" applyNumberFormat="1" applyFont="1" applyFill="1" applyBorder="1" applyAlignment="1">
      <alignment horizontal="center" vertical="center" wrapText="1"/>
      <protection/>
    </xf>
    <xf numFmtId="180" fontId="0" fillId="0" borderId="36" xfId="52" applyNumberFormat="1" applyFont="1" applyFill="1" applyBorder="1" applyAlignment="1">
      <alignment horizontal="center" vertical="center" wrapText="1"/>
      <protection/>
    </xf>
    <xf numFmtId="49" fontId="0" fillId="0" borderId="36" xfId="67" applyNumberFormat="1" applyFont="1" applyFill="1" applyBorder="1" applyAlignment="1">
      <alignment horizontal="center" vertical="center"/>
    </xf>
    <xf numFmtId="44" fontId="5" fillId="0" borderId="36" xfId="67" applyFont="1" applyFill="1" applyBorder="1" applyAlignment="1" applyProtection="1">
      <alignment horizontal="center" vertical="center" wrapText="1"/>
      <protection/>
    </xf>
    <xf numFmtId="44" fontId="0" fillId="0" borderId="36" xfId="67" applyFont="1" applyFill="1" applyBorder="1" applyAlignment="1">
      <alignment horizontal="center" vertical="center"/>
    </xf>
    <xf numFmtId="44" fontId="5" fillId="0" borderId="40" xfId="67" applyFont="1" applyFill="1" applyBorder="1" applyAlignment="1" applyProtection="1">
      <alignment horizontal="center" vertical="center"/>
      <protection/>
    </xf>
    <xf numFmtId="179" fontId="5" fillId="0" borderId="36" xfId="56" applyNumberFormat="1" applyFont="1" applyFill="1" applyBorder="1" applyAlignment="1">
      <alignment horizontal="center" vertical="center" wrapText="1"/>
      <protection/>
    </xf>
    <xf numFmtId="179" fontId="5" fillId="0" borderId="36" xfId="52" applyNumberFormat="1" applyFont="1" applyFill="1" applyBorder="1" applyAlignment="1">
      <alignment horizontal="center" vertical="center" wrapText="1"/>
      <protection/>
    </xf>
    <xf numFmtId="49" fontId="0" fillId="0" borderId="10" xfId="67" applyNumberFormat="1" applyFont="1" applyBorder="1" applyAlignment="1">
      <alignment horizontal="center" vertical="center"/>
    </xf>
    <xf numFmtId="44" fontId="5" fillId="0" borderId="36" xfId="67" applyFont="1" applyFill="1" applyBorder="1" applyAlignment="1" applyProtection="1">
      <alignment horizontal="center" vertical="center"/>
      <protection/>
    </xf>
    <xf numFmtId="44" fontId="0" fillId="0" borderId="25" xfId="67" applyFont="1" applyBorder="1" applyAlignment="1">
      <alignment horizontal="center" vertical="center"/>
    </xf>
    <xf numFmtId="44" fontId="0" fillId="0" borderId="40" xfId="67" applyFont="1" applyFill="1" applyBorder="1" applyAlignment="1">
      <alignment horizontal="center" vertical="center"/>
    </xf>
    <xf numFmtId="44" fontId="5" fillId="0" borderId="10" xfId="56" applyNumberFormat="1" applyFont="1" applyFill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168" fontId="0" fillId="0" borderId="36" xfId="67" applyNumberFormat="1" applyFont="1" applyFill="1" applyBorder="1" applyAlignment="1">
      <alignment horizontal="center" vertical="center"/>
    </xf>
    <xf numFmtId="168" fontId="0" fillId="0" borderId="10" xfId="67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68" fontId="0" fillId="0" borderId="10" xfId="0" applyNumberForma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8" fontId="1" fillId="0" borderId="17" xfId="0" applyNumberFormat="1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49" fontId="0" fillId="0" borderId="35" xfId="67" applyNumberFormat="1" applyFont="1" applyFill="1" applyBorder="1" applyAlignment="1">
      <alignment horizontal="center" vertical="center"/>
    </xf>
    <xf numFmtId="0" fontId="0" fillId="0" borderId="0" xfId="52" applyFont="1" applyBorder="1" applyAlignment="1">
      <alignment horizontal="center" vertical="center" wrapText="1"/>
      <protection/>
    </xf>
    <xf numFmtId="179" fontId="0" fillId="0" borderId="36" xfId="52" applyNumberFormat="1" applyFont="1" applyBorder="1" applyAlignment="1">
      <alignment horizontal="center" vertical="center" wrapText="1"/>
      <protection/>
    </xf>
    <xf numFmtId="179" fontId="0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178" fontId="0" fillId="35" borderId="35" xfId="56" applyNumberFormat="1" applyFont="1" applyFill="1" applyBorder="1" applyAlignment="1">
      <alignment horizontal="center" vertical="center" wrapText="1"/>
      <protection/>
    </xf>
    <xf numFmtId="178" fontId="0" fillId="0" borderId="35" xfId="52" applyNumberFormat="1" applyFont="1" applyFill="1" applyBorder="1" applyAlignment="1">
      <alignment horizontal="center" vertical="center" wrapText="1"/>
      <protection/>
    </xf>
    <xf numFmtId="178" fontId="0" fillId="0" borderId="44" xfId="52" applyNumberFormat="1" applyFont="1" applyFill="1" applyBorder="1" applyAlignment="1">
      <alignment horizontal="center" vertical="center" wrapText="1"/>
      <protection/>
    </xf>
    <xf numFmtId="181" fontId="0" fillId="0" borderId="36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 wrapText="1"/>
    </xf>
    <xf numFmtId="4" fontId="13" fillId="0" borderId="2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4" fontId="13" fillId="0" borderId="35" xfId="0" applyNumberFormat="1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168" fontId="0" fillId="0" borderId="21" xfId="0" applyNumberFormat="1" applyFont="1" applyFill="1" applyBorder="1" applyAlignment="1">
      <alignment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1" fillId="33" borderId="53" xfId="0" applyFont="1" applyFill="1" applyBorder="1" applyAlignment="1">
      <alignment vertical="center" wrapText="1"/>
    </xf>
    <xf numFmtId="0" fontId="1" fillId="33" borderId="32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" fillId="33" borderId="54" xfId="0" applyFont="1" applyFill="1" applyBorder="1" applyAlignment="1">
      <alignment vertical="center" wrapText="1"/>
    </xf>
    <xf numFmtId="0" fontId="0" fillId="0" borderId="4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8" fontId="0" fillId="0" borderId="0" xfId="0" applyNumberFormat="1" applyFont="1" applyAlignment="1">
      <alignment vertical="center"/>
    </xf>
    <xf numFmtId="168" fontId="0" fillId="33" borderId="13" xfId="0" applyNumberFormat="1" applyFont="1" applyFill="1" applyBorder="1" applyAlignment="1">
      <alignment vertical="center"/>
    </xf>
    <xf numFmtId="168" fontId="1" fillId="0" borderId="13" xfId="65" applyNumberFormat="1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vertical="center"/>
    </xf>
    <xf numFmtId="0" fontId="60" fillId="0" borderId="0" xfId="0" applyFont="1" applyFill="1" applyAlignment="1">
      <alignment vertical="center"/>
    </xf>
    <xf numFmtId="170" fontId="60" fillId="0" borderId="0" xfId="0" applyNumberFormat="1" applyFont="1" applyFill="1" applyAlignment="1">
      <alignment horizontal="center" vertical="center" wrapText="1"/>
    </xf>
    <xf numFmtId="0" fontId="20" fillId="0" borderId="18" xfId="0" applyFont="1" applyFill="1" applyBorder="1" applyAlignment="1">
      <alignment vertical="center" wrapText="1"/>
    </xf>
    <xf numFmtId="49" fontId="0" fillId="0" borderId="18" xfId="0" applyNumberFormat="1" applyFont="1" applyFill="1" applyBorder="1" applyAlignment="1" quotePrefix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8" fontId="0" fillId="0" borderId="18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8" fontId="1" fillId="0" borderId="13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168" fontId="0" fillId="0" borderId="14" xfId="0" applyNumberFormat="1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68" applyNumberFormat="1" applyFont="1" applyFill="1" applyBorder="1" applyAlignment="1">
      <alignment horizontal="center" vertical="center" wrapText="1"/>
    </xf>
    <xf numFmtId="168" fontId="5" fillId="0" borderId="14" xfId="68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168" fontId="1" fillId="0" borderId="13" xfId="0" applyNumberFormat="1" applyFont="1" applyFill="1" applyBorder="1" applyAlignment="1">
      <alignment vertical="center"/>
    </xf>
    <xf numFmtId="44" fontId="1" fillId="0" borderId="13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 wrapText="1"/>
    </xf>
    <xf numFmtId="168" fontId="0" fillId="0" borderId="40" xfId="0" applyNumberFormat="1" applyFont="1" applyFill="1" applyBorder="1" applyAlignment="1">
      <alignment vertical="center" wrapText="1"/>
    </xf>
    <xf numFmtId="168" fontId="0" fillId="0" borderId="25" xfId="0" applyNumberFormat="1" applyFont="1" applyFill="1" applyBorder="1" applyAlignment="1">
      <alignment horizontal="right" vertical="center" wrapText="1"/>
    </xf>
    <xf numFmtId="168" fontId="0" fillId="0" borderId="25" xfId="0" applyNumberFormat="1" applyFont="1" applyBorder="1" applyAlignment="1">
      <alignment horizontal="right" vertical="top" wrapText="1"/>
    </xf>
    <xf numFmtId="168" fontId="0" fillId="0" borderId="40" xfId="0" applyNumberFormat="1" applyFont="1" applyFill="1" applyBorder="1" applyAlignment="1">
      <alignment horizontal="right" vertical="center" wrapText="1"/>
    </xf>
    <xf numFmtId="168" fontId="0" fillId="37" borderId="40" xfId="0" applyNumberFormat="1" applyFont="1" applyFill="1" applyBorder="1" applyAlignment="1">
      <alignment horizontal="right" vertical="center" wrapText="1"/>
    </xf>
    <xf numFmtId="168" fontId="0" fillId="0" borderId="61" xfId="0" applyNumberFormat="1" applyFont="1" applyFill="1" applyBorder="1" applyAlignment="1">
      <alignment horizontal="right" vertical="center" wrapText="1"/>
    </xf>
    <xf numFmtId="168" fontId="0" fillId="0" borderId="31" xfId="0" applyNumberFormat="1" applyFont="1" applyFill="1" applyBorder="1" applyAlignment="1">
      <alignment vertical="center" wrapText="1"/>
    </xf>
    <xf numFmtId="168" fontId="0" fillId="0" borderId="45" xfId="0" applyNumberFormat="1" applyFont="1" applyFill="1" applyBorder="1" applyAlignment="1">
      <alignment horizontal="right" vertical="center" wrapText="1"/>
    </xf>
    <xf numFmtId="168" fontId="0" fillId="0" borderId="57" xfId="0" applyNumberFormat="1" applyFont="1" applyFill="1" applyBorder="1" applyAlignment="1">
      <alignment horizontal="right" vertical="center" wrapText="1"/>
    </xf>
    <xf numFmtId="168" fontId="0" fillId="0" borderId="23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62" xfId="0" applyBorder="1" applyAlignment="1">
      <alignment horizontal="center"/>
    </xf>
    <xf numFmtId="0" fontId="1" fillId="0" borderId="28" xfId="0" applyFont="1" applyFill="1" applyBorder="1" applyAlignment="1">
      <alignment horizontal="right"/>
    </xf>
    <xf numFmtId="168" fontId="1" fillId="0" borderId="28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25" xfId="0" applyFont="1" applyFill="1" applyBorder="1" applyAlignment="1">
      <alignment horizontal="center" vertical="center"/>
    </xf>
    <xf numFmtId="0" fontId="61" fillId="0" borderId="5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vertical="center" wrapText="1"/>
    </xf>
    <xf numFmtId="0" fontId="0" fillId="0" borderId="62" xfId="0" applyFont="1" applyFill="1" applyBorder="1" applyAlignment="1">
      <alignment horizontal="center" vertical="center" wrapText="1"/>
    </xf>
    <xf numFmtId="44" fontId="0" fillId="0" borderId="10" xfId="65" applyFont="1" applyBorder="1" applyAlignment="1">
      <alignment horizontal="center" vertical="center"/>
    </xf>
    <xf numFmtId="44" fontId="0" fillId="0" borderId="10" xfId="65" applyFont="1" applyFill="1" applyBorder="1" applyAlignment="1">
      <alignment horizontal="center" vertical="center"/>
    </xf>
    <xf numFmtId="44" fontId="0" fillId="0" borderId="25" xfId="65" applyFont="1" applyFill="1" applyBorder="1" applyAlignment="1">
      <alignment horizontal="center" vertical="center"/>
    </xf>
    <xf numFmtId="44" fontId="1" fillId="0" borderId="28" xfId="65" applyFont="1" applyBorder="1" applyAlignment="1">
      <alignment/>
    </xf>
    <xf numFmtId="44" fontId="0" fillId="0" borderId="10" xfId="65" applyFont="1" applyFill="1" applyBorder="1" applyAlignment="1">
      <alignment horizontal="center" vertical="center" wrapText="1"/>
    </xf>
    <xf numFmtId="44" fontId="0" fillId="0" borderId="25" xfId="65" applyFont="1" applyBorder="1" applyAlignment="1">
      <alignment horizontal="center" vertical="center"/>
    </xf>
    <xf numFmtId="44" fontId="0" fillId="0" borderId="2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8" fontId="1" fillId="38" borderId="54" xfId="0" applyNumberFormat="1" applyFont="1" applyFill="1" applyBorder="1" applyAlignment="1">
      <alignment/>
    </xf>
    <xf numFmtId="0" fontId="13" fillId="0" borderId="15" xfId="0" applyFont="1" applyFill="1" applyBorder="1" applyAlignment="1">
      <alignment horizontal="center" vertical="center"/>
    </xf>
    <xf numFmtId="168" fontId="13" fillId="0" borderId="10" xfId="0" applyNumberFormat="1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33" borderId="27" xfId="0" applyFont="1" applyFill="1" applyBorder="1" applyAlignment="1">
      <alignment vertical="center"/>
    </xf>
    <xf numFmtId="0" fontId="0" fillId="0" borderId="64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0" fillId="33" borderId="66" xfId="0" applyFont="1" applyFill="1" applyBorder="1" applyAlignment="1">
      <alignment horizontal="center" vertical="center" wrapText="1"/>
    </xf>
    <xf numFmtId="168" fontId="0" fillId="33" borderId="66" xfId="0" applyNumberFormat="1" applyFont="1" applyFill="1" applyBorder="1" applyAlignment="1">
      <alignment vertical="center"/>
    </xf>
    <xf numFmtId="0" fontId="0" fillId="33" borderId="66" xfId="0" applyFont="1" applyFill="1" applyBorder="1" applyAlignment="1">
      <alignment horizontal="center" vertical="center"/>
    </xf>
    <xf numFmtId="0" fontId="0" fillId="33" borderId="67" xfId="0" applyFont="1" applyFill="1" applyBorder="1" applyAlignment="1">
      <alignment horizontal="center" vertical="center"/>
    </xf>
    <xf numFmtId="168" fontId="1" fillId="0" borderId="28" xfId="0" applyNumberFormat="1" applyFont="1" applyFill="1" applyBorder="1" applyAlignment="1">
      <alignment horizontal="center" vertical="center" wrapText="1"/>
    </xf>
    <xf numFmtId="168" fontId="9" fillId="0" borderId="28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168" fontId="1" fillId="0" borderId="28" xfId="0" applyNumberFormat="1" applyFont="1" applyFill="1" applyBorder="1" applyAlignment="1">
      <alignment vertical="center"/>
    </xf>
    <xf numFmtId="44" fontId="1" fillId="0" borderId="28" xfId="0" applyNumberFormat="1" applyFont="1" applyFill="1" applyBorder="1" applyAlignment="1">
      <alignment horizontal="center" vertical="center"/>
    </xf>
    <xf numFmtId="168" fontId="0" fillId="0" borderId="17" xfId="0" applyNumberFormat="1" applyFont="1" applyFill="1" applyBorder="1" applyAlignment="1">
      <alignment vertical="center" wrapText="1"/>
    </xf>
    <xf numFmtId="4" fontId="13" fillId="0" borderId="17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168" fontId="0" fillId="0" borderId="11" xfId="0" applyNumberFormat="1" applyFont="1" applyFill="1" applyBorder="1" applyAlignment="1">
      <alignment vertical="center" wrapText="1"/>
    </xf>
    <xf numFmtId="0" fontId="1" fillId="33" borderId="66" xfId="0" applyFont="1" applyFill="1" applyBorder="1" applyAlignment="1">
      <alignment horizontal="center" vertical="center" wrapText="1"/>
    </xf>
    <xf numFmtId="168" fontId="13" fillId="0" borderId="28" xfId="0" applyNumberFormat="1" applyFont="1" applyFill="1" applyBorder="1" applyAlignment="1">
      <alignment horizontal="center" vertical="center" wrapText="1"/>
    </xf>
    <xf numFmtId="168" fontId="1" fillId="0" borderId="28" xfId="65" applyNumberFormat="1" applyFont="1" applyFill="1" applyBorder="1" applyAlignment="1">
      <alignment vertical="center"/>
    </xf>
    <xf numFmtId="44" fontId="1" fillId="0" borderId="28" xfId="65" applyFont="1" applyFill="1" applyBorder="1" applyAlignment="1">
      <alignment horizontal="center" vertical="center"/>
    </xf>
    <xf numFmtId="168" fontId="1" fillId="38" borderId="68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vertical="center" wrapText="1"/>
    </xf>
    <xf numFmtId="168" fontId="0" fillId="0" borderId="28" xfId="0" applyNumberFormat="1" applyFont="1" applyBorder="1" applyAlignment="1">
      <alignment horizontal="center" vertical="center"/>
    </xf>
    <xf numFmtId="168" fontId="0" fillId="0" borderId="28" xfId="0" applyNumberFormat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68" fontId="1" fillId="34" borderId="66" xfId="0" applyNumberFormat="1" applyFont="1" applyFill="1" applyBorder="1" applyAlignment="1">
      <alignment vertical="center"/>
    </xf>
    <xf numFmtId="168" fontId="1" fillId="0" borderId="68" xfId="0" applyNumberFormat="1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60" xfId="0" applyFont="1" applyFill="1" applyBorder="1" applyAlignment="1">
      <alignment vertical="center" wrapText="1"/>
    </xf>
    <xf numFmtId="44" fontId="0" fillId="0" borderId="35" xfId="65" applyFont="1" applyFill="1" applyBorder="1" applyAlignment="1">
      <alignment vertical="center" wrapText="1"/>
    </xf>
    <xf numFmtId="44" fontId="0" fillId="0" borderId="36" xfId="65" applyFont="1" applyFill="1" applyBorder="1" applyAlignment="1">
      <alignment vertical="center" wrapText="1"/>
    </xf>
    <xf numFmtId="44" fontId="0" fillId="0" borderId="60" xfId="65" applyFont="1" applyFill="1" applyBorder="1" applyAlignment="1">
      <alignment vertical="center" wrapText="1"/>
    </xf>
    <xf numFmtId="44" fontId="0" fillId="0" borderId="68" xfId="65" applyFont="1" applyFill="1" applyBorder="1" applyAlignment="1">
      <alignment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178" fontId="0" fillId="0" borderId="37" xfId="52" applyNumberFormat="1" applyFont="1" applyFill="1" applyBorder="1" applyAlignment="1">
      <alignment horizontal="center" vertical="center" wrapText="1"/>
      <protection/>
    </xf>
    <xf numFmtId="178" fontId="0" fillId="35" borderId="37" xfId="56" applyNumberFormat="1" applyFont="1" applyFill="1" applyBorder="1" applyAlignment="1">
      <alignment horizontal="center" vertical="center" wrapText="1"/>
      <protection/>
    </xf>
    <xf numFmtId="178" fontId="0" fillId="35" borderId="37" xfId="52" applyNumberFormat="1" applyFont="1" applyFill="1" applyBorder="1" applyAlignment="1">
      <alignment horizontal="center" vertical="center" wrapText="1"/>
      <protection/>
    </xf>
    <xf numFmtId="0" fontId="0" fillId="0" borderId="37" xfId="52" applyNumberFormat="1" applyFont="1" applyFill="1" applyBorder="1" applyAlignment="1">
      <alignment horizontal="center" vertical="center"/>
      <protection/>
    </xf>
    <xf numFmtId="178" fontId="0" fillId="0" borderId="37" xfId="52" applyNumberFormat="1" applyFont="1" applyFill="1" applyBorder="1" applyAlignment="1">
      <alignment horizontal="center" vertical="center"/>
      <protection/>
    </xf>
    <xf numFmtId="168" fontId="0" fillId="0" borderId="37" xfId="52" applyNumberFormat="1" applyFont="1" applyFill="1" applyBorder="1" applyAlignment="1">
      <alignment horizontal="center" vertical="center"/>
      <protection/>
    </xf>
    <xf numFmtId="44" fontId="0" fillId="0" borderId="14" xfId="67" applyFont="1" applyBorder="1" applyAlignment="1">
      <alignment horizontal="center" vertical="center"/>
    </xf>
    <xf numFmtId="178" fontId="0" fillId="0" borderId="69" xfId="52" applyNumberFormat="1" applyFont="1" applyFill="1" applyBorder="1" applyAlignment="1">
      <alignment horizontal="center" vertical="center"/>
      <protection/>
    </xf>
    <xf numFmtId="168" fontId="1" fillId="33" borderId="28" xfId="0" applyNumberFormat="1" applyFont="1" applyFill="1" applyBorder="1" applyAlignment="1">
      <alignment horizontal="right" vertical="center" wrapText="1"/>
    </xf>
    <xf numFmtId="0" fontId="1" fillId="33" borderId="29" xfId="0" applyFont="1" applyFill="1" applyBorder="1" applyAlignment="1">
      <alignment horizontal="center" vertical="center" wrapText="1"/>
    </xf>
    <xf numFmtId="178" fontId="0" fillId="35" borderId="10" xfId="56" applyNumberFormat="1" applyFont="1" applyFill="1" applyBorder="1" applyAlignment="1">
      <alignment horizontal="center" vertical="center" wrapText="1"/>
      <protection/>
    </xf>
    <xf numFmtId="178" fontId="0" fillId="35" borderId="10" xfId="52" applyNumberFormat="1" applyFont="1" applyFill="1" applyBorder="1" applyAlignment="1">
      <alignment horizontal="center" vertical="center" wrapText="1"/>
      <protection/>
    </xf>
    <xf numFmtId="0" fontId="0" fillId="0" borderId="10" xfId="52" applyNumberFormat="1" applyFont="1" applyFill="1" applyBorder="1" applyAlignment="1">
      <alignment horizontal="center" vertical="center"/>
      <protection/>
    </xf>
    <xf numFmtId="178" fontId="0" fillId="0" borderId="10" xfId="52" applyNumberFormat="1" applyFont="1" applyFill="1" applyBorder="1" applyAlignment="1">
      <alignment horizontal="center" vertical="center"/>
      <protection/>
    </xf>
    <xf numFmtId="168" fontId="0" fillId="0" borderId="10" xfId="52" applyNumberFormat="1" applyFont="1" applyFill="1" applyBorder="1" applyAlignment="1">
      <alignment horizontal="center" vertical="center"/>
      <protection/>
    </xf>
    <xf numFmtId="0" fontId="0" fillId="0" borderId="60" xfId="52" applyFont="1" applyFill="1" applyBorder="1" applyAlignment="1">
      <alignment horizontal="center" vertical="center" wrapText="1"/>
      <protection/>
    </xf>
    <xf numFmtId="44" fontId="0" fillId="0" borderId="10" xfId="65" applyFont="1" applyFill="1" applyBorder="1" applyAlignment="1">
      <alignment horizontal="center" vertical="center" wrapText="1"/>
    </xf>
    <xf numFmtId="168" fontId="13" fillId="0" borderId="18" xfId="0" applyNumberFormat="1" applyFont="1" applyFill="1" applyBorder="1" applyAlignment="1">
      <alignment vertical="center" wrapText="1"/>
    </xf>
    <xf numFmtId="0" fontId="0" fillId="0" borderId="70" xfId="52" applyFont="1" applyFill="1" applyBorder="1" applyAlignment="1">
      <alignment horizontal="center" vertical="center" wrapText="1"/>
      <protection/>
    </xf>
    <xf numFmtId="0" fontId="0" fillId="0" borderId="21" xfId="52" applyFont="1" applyFill="1" applyBorder="1" applyAlignment="1">
      <alignment horizontal="center" vertical="center" wrapText="1"/>
      <protection/>
    </xf>
    <xf numFmtId="178" fontId="0" fillId="0" borderId="21" xfId="52" applyNumberFormat="1" applyFont="1" applyFill="1" applyBorder="1" applyAlignment="1">
      <alignment horizontal="center" vertical="center" wrapText="1"/>
      <protection/>
    </xf>
    <xf numFmtId="178" fontId="0" fillId="35" borderId="21" xfId="56" applyNumberFormat="1" applyFont="1" applyFill="1" applyBorder="1" applyAlignment="1">
      <alignment horizontal="center" vertical="center" wrapText="1"/>
      <protection/>
    </xf>
    <xf numFmtId="178" fontId="0" fillId="35" borderId="21" xfId="52" applyNumberFormat="1" applyFont="1" applyFill="1" applyBorder="1" applyAlignment="1">
      <alignment horizontal="center" vertical="center" wrapText="1"/>
      <protection/>
    </xf>
    <xf numFmtId="0" fontId="0" fillId="0" borderId="21" xfId="52" applyNumberFormat="1" applyFont="1" applyFill="1" applyBorder="1" applyAlignment="1">
      <alignment horizontal="center" vertical="center"/>
      <protection/>
    </xf>
    <xf numFmtId="178" fontId="0" fillId="0" borderId="21" xfId="52" applyNumberFormat="1" applyFont="1" applyFill="1" applyBorder="1" applyAlignment="1">
      <alignment horizontal="center" vertical="center"/>
      <protection/>
    </xf>
    <xf numFmtId="168" fontId="0" fillId="0" borderId="21" xfId="52" applyNumberFormat="1" applyFont="1" applyFill="1" applyBorder="1" applyAlignment="1">
      <alignment horizontal="center" vertical="center"/>
      <protection/>
    </xf>
    <xf numFmtId="44" fontId="0" fillId="0" borderId="21" xfId="67" applyFont="1" applyBorder="1" applyAlignment="1">
      <alignment horizontal="center" vertical="center"/>
    </xf>
    <xf numFmtId="178" fontId="0" fillId="0" borderId="41" xfId="52" applyNumberFormat="1" applyFont="1" applyFill="1" applyBorder="1" applyAlignment="1">
      <alignment horizontal="center" vertical="center"/>
      <protection/>
    </xf>
    <xf numFmtId="44" fontId="0" fillId="0" borderId="21" xfId="65" applyFont="1" applyFill="1" applyBorder="1" applyAlignment="1">
      <alignment vertical="center"/>
    </xf>
    <xf numFmtId="0" fontId="1" fillId="0" borderId="63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 wrapText="1"/>
    </xf>
    <xf numFmtId="181" fontId="0" fillId="0" borderId="60" xfId="0" applyNumberFormat="1" applyFont="1" applyFill="1" applyBorder="1" applyAlignment="1">
      <alignment horizontal="center" vertical="center" wrapText="1"/>
    </xf>
    <xf numFmtId="181" fontId="1" fillId="0" borderId="60" xfId="0" applyNumberFormat="1" applyFont="1" applyFill="1" applyBorder="1" applyAlignment="1">
      <alignment horizontal="center" vertical="center" wrapText="1"/>
    </xf>
    <xf numFmtId="181" fontId="1" fillId="0" borderId="73" xfId="0" applyNumberFormat="1" applyFont="1" applyFill="1" applyBorder="1" applyAlignment="1">
      <alignment horizontal="center" vertical="center" wrapText="1"/>
    </xf>
    <xf numFmtId="181" fontId="1" fillId="0" borderId="7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1" fillId="0" borderId="39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44" fontId="0" fillId="0" borderId="18" xfId="65" applyFont="1" applyFill="1" applyBorder="1" applyAlignment="1">
      <alignment horizontal="center" vertical="center" wrapText="1"/>
    </xf>
    <xf numFmtId="44" fontId="0" fillId="0" borderId="28" xfId="65" applyFont="1" applyFill="1" applyBorder="1" applyAlignment="1">
      <alignment horizontal="center" vertical="center" wrapText="1"/>
    </xf>
    <xf numFmtId="44" fontId="0" fillId="0" borderId="18" xfId="65" applyFont="1" applyFill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168" fontId="13" fillId="0" borderId="25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13" fillId="0" borderId="1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44" fontId="0" fillId="0" borderId="28" xfId="65" applyFont="1" applyFill="1" applyBorder="1" applyAlignment="1">
      <alignment horizontal="center" vertical="center"/>
    </xf>
    <xf numFmtId="0" fontId="0" fillId="37" borderId="36" xfId="0" applyFont="1" applyFill="1" applyBorder="1" applyAlignment="1">
      <alignment vertical="center" wrapText="1"/>
    </xf>
    <xf numFmtId="181" fontId="0" fillId="37" borderId="36" xfId="0" applyNumberFormat="1" applyFont="1" applyFill="1" applyBorder="1" applyAlignment="1">
      <alignment horizontal="center" vertical="center" wrapText="1"/>
    </xf>
    <xf numFmtId="168" fontId="0" fillId="37" borderId="40" xfId="0" applyNumberFormat="1" applyFont="1" applyFill="1" applyBorder="1" applyAlignment="1">
      <alignment vertical="center" wrapText="1"/>
    </xf>
    <xf numFmtId="0" fontId="0" fillId="37" borderId="36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/>
    </xf>
    <xf numFmtId="168" fontId="0" fillId="0" borderId="10" xfId="0" applyNumberFormat="1" applyBorder="1" applyAlignment="1">
      <alignment horizontal="center"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31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181" fontId="0" fillId="0" borderId="60" xfId="0" applyNumberFormat="1" applyFont="1" applyFill="1" applyBorder="1" applyAlignment="1">
      <alignment horizontal="center" vertical="center" wrapText="1"/>
    </xf>
    <xf numFmtId="168" fontId="0" fillId="0" borderId="61" xfId="0" applyNumberFormat="1" applyFont="1" applyFill="1" applyBorder="1" applyAlignment="1">
      <alignment vertical="center" wrapText="1"/>
    </xf>
    <xf numFmtId="181" fontId="0" fillId="0" borderId="10" xfId="0" applyNumberFormat="1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44" fontId="0" fillId="37" borderId="10" xfId="65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left" vertical="center" wrapText="1"/>
    </xf>
    <xf numFmtId="0" fontId="1" fillId="33" borderId="75" xfId="0" applyFont="1" applyFill="1" applyBorder="1" applyAlignment="1">
      <alignment horizontal="left" vertical="center" wrapText="1"/>
    </xf>
    <xf numFmtId="0" fontId="1" fillId="33" borderId="76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4" borderId="53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left" vertical="center" wrapText="1"/>
    </xf>
    <xf numFmtId="0" fontId="1" fillId="33" borderId="66" xfId="0" applyFont="1" applyFill="1" applyBorder="1" applyAlignment="1">
      <alignment horizontal="left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168" fontId="1" fillId="0" borderId="66" xfId="0" applyNumberFormat="1" applyFont="1" applyFill="1" applyBorder="1" applyAlignment="1">
      <alignment vertical="center" wrapText="1"/>
    </xf>
    <xf numFmtId="168" fontId="1" fillId="0" borderId="28" xfId="0" applyNumberFormat="1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32" borderId="64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1" fillId="0" borderId="55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9" fillId="36" borderId="53" xfId="0" applyFont="1" applyFill="1" applyBorder="1" applyAlignment="1">
      <alignment horizontal="center" vertical="center" wrapText="1"/>
    </xf>
    <xf numFmtId="0" fontId="9" fillId="36" borderId="32" xfId="0" applyFont="1" applyFill="1" applyBorder="1" applyAlignment="1">
      <alignment horizontal="center" vertical="center" wrapText="1"/>
    </xf>
    <xf numFmtId="0" fontId="9" fillId="36" borderId="54" xfId="0" applyFont="1" applyFill="1" applyBorder="1" applyAlignment="1">
      <alignment horizontal="center" vertical="center" wrapText="1"/>
    </xf>
    <xf numFmtId="0" fontId="1" fillId="33" borderId="80" xfId="0" applyFont="1" applyFill="1" applyBorder="1" applyAlignment="1">
      <alignment horizontal="left" vertical="center" wrapText="1"/>
    </xf>
    <xf numFmtId="0" fontId="1" fillId="33" borderId="67" xfId="0" applyFont="1" applyFill="1" applyBorder="1" applyAlignment="1">
      <alignment horizontal="left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9" fillId="36" borderId="26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36" borderId="81" xfId="0" applyFont="1" applyFill="1" applyBorder="1" applyAlignment="1">
      <alignment horizontal="center" wrapText="1"/>
    </xf>
    <xf numFmtId="0" fontId="1" fillId="36" borderId="24" xfId="0" applyFont="1" applyFill="1" applyBorder="1" applyAlignment="1">
      <alignment horizontal="center" wrapText="1"/>
    </xf>
    <xf numFmtId="0" fontId="1" fillId="36" borderId="43" xfId="0" applyFont="1" applyFill="1" applyBorder="1" applyAlignment="1">
      <alignment horizontal="center" wrapText="1"/>
    </xf>
    <xf numFmtId="0" fontId="1" fillId="36" borderId="50" xfId="0" applyFont="1" applyFill="1" applyBorder="1" applyAlignment="1">
      <alignment horizontal="center" wrapText="1"/>
    </xf>
    <xf numFmtId="0" fontId="1" fillId="36" borderId="82" xfId="0" applyFont="1" applyFill="1" applyBorder="1" applyAlignment="1">
      <alignment horizontal="center" wrapText="1"/>
    </xf>
    <xf numFmtId="0" fontId="1" fillId="36" borderId="64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168" fontId="1" fillId="38" borderId="53" xfId="0" applyNumberFormat="1" applyFont="1" applyFill="1" applyBorder="1" applyAlignment="1">
      <alignment horizontal="center" vertical="center"/>
    </xf>
    <xf numFmtId="168" fontId="1" fillId="38" borderId="54" xfId="0" applyNumberFormat="1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54" xfId="0" applyFont="1" applyFill="1" applyBorder="1" applyAlignment="1">
      <alignment horizontal="left" vertical="center"/>
    </xf>
    <xf numFmtId="0" fontId="19" fillId="0" borderId="82" xfId="0" applyFont="1" applyBorder="1" applyAlignment="1">
      <alignment horizontal="center"/>
    </xf>
    <xf numFmtId="0" fontId="19" fillId="0" borderId="85" xfId="0" applyFont="1" applyBorder="1" applyAlignment="1">
      <alignment horizontal="center"/>
    </xf>
    <xf numFmtId="0" fontId="19" fillId="0" borderId="86" xfId="0" applyFont="1" applyBorder="1" applyAlignment="1">
      <alignment horizontal="center"/>
    </xf>
    <xf numFmtId="0" fontId="1" fillId="38" borderId="53" xfId="0" applyFont="1" applyFill="1" applyBorder="1" applyAlignment="1">
      <alignment horizontal="center"/>
    </xf>
    <xf numFmtId="0" fontId="1" fillId="38" borderId="32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Budynki i budowle" xfId="54"/>
    <cellStyle name="Normalny_Klauzula nr 8 - wykaz majątku w jst" xfId="55"/>
    <cellStyle name="Normalny_pozostałe dane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Walutowy 3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2</xdr:row>
      <xdr:rowOff>9525</xdr:rowOff>
    </xdr:from>
    <xdr:to>
      <xdr:col>22</xdr:col>
      <xdr:colOff>285750</xdr:colOff>
      <xdr:row>61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33375"/>
          <a:ext cx="1340167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view="pageBreakPreview" zoomScale="60" zoomScaleNormal="70" zoomScalePageLayoutView="0" workbookViewId="0" topLeftCell="A1">
      <selection activeCell="N14" sqref="N14"/>
    </sheetView>
  </sheetViews>
  <sheetFormatPr defaultColWidth="9.140625" defaultRowHeight="12.75"/>
  <cols>
    <col min="1" max="1" width="5.421875" style="0" customWidth="1"/>
    <col min="2" max="2" width="38.421875" style="0" bestFit="1" customWidth="1"/>
    <col min="3" max="3" width="38.421875" style="0" customWidth="1"/>
    <col min="4" max="4" width="13.8515625" style="0" customWidth="1"/>
    <col min="5" max="5" width="13.421875" style="14" customWidth="1"/>
    <col min="6" max="6" width="8.7109375" style="114" customWidth="1"/>
    <col min="7" max="7" width="17.421875" style="0" customWidth="1"/>
    <col min="8" max="8" width="14.8515625" style="14" customWidth="1"/>
    <col min="9" max="9" width="16.421875" style="0" customWidth="1"/>
    <col min="10" max="11" width="16.140625" style="0" customWidth="1"/>
    <col min="12" max="13" width="12.00390625" style="0" bestFit="1" customWidth="1"/>
    <col min="14" max="14" width="13.00390625" style="0" customWidth="1"/>
    <col min="15" max="15" width="11.8515625" style="0" bestFit="1" customWidth="1"/>
    <col min="16" max="16" width="19.140625" style="13" bestFit="1" customWidth="1"/>
    <col min="17" max="17" width="19.7109375" style="0" bestFit="1" customWidth="1"/>
  </cols>
  <sheetData>
    <row r="1" spans="1:7" ht="12.75">
      <c r="A1" s="11" t="s">
        <v>850</v>
      </c>
      <c r="G1" s="16"/>
    </row>
    <row r="2" ht="13.5" thickBot="1"/>
    <row r="3" spans="1:17" ht="95.25" customHeight="1" thickBot="1">
      <c r="A3" s="86" t="s">
        <v>5</v>
      </c>
      <c r="B3" s="301" t="s">
        <v>6</v>
      </c>
      <c r="C3" s="301"/>
      <c r="D3" s="301" t="s">
        <v>7</v>
      </c>
      <c r="E3" s="301" t="s">
        <v>8</v>
      </c>
      <c r="F3" s="302" t="s">
        <v>3</v>
      </c>
      <c r="G3" s="303" t="s">
        <v>75</v>
      </c>
      <c r="H3" s="301" t="s">
        <v>9</v>
      </c>
      <c r="I3" s="301" t="s">
        <v>41</v>
      </c>
      <c r="J3" s="301" t="s">
        <v>76</v>
      </c>
      <c r="K3" s="301" t="s">
        <v>77</v>
      </c>
      <c r="L3" s="301" t="s">
        <v>91</v>
      </c>
      <c r="M3" s="301" t="s">
        <v>92</v>
      </c>
      <c r="N3" s="301" t="s">
        <v>93</v>
      </c>
      <c r="O3" s="301" t="s">
        <v>78</v>
      </c>
      <c r="P3" s="304" t="s">
        <v>79</v>
      </c>
      <c r="Q3" s="87" t="s">
        <v>80</v>
      </c>
    </row>
    <row r="4" spans="1:17" ht="63.75">
      <c r="A4" s="256">
        <v>1</v>
      </c>
      <c r="B4" s="297" t="s">
        <v>107</v>
      </c>
      <c r="C4" s="297" t="s">
        <v>857</v>
      </c>
      <c r="D4" s="39" t="s">
        <v>392</v>
      </c>
      <c r="E4" s="298" t="s">
        <v>135</v>
      </c>
      <c r="F4" s="39">
        <v>8411</v>
      </c>
      <c r="G4" s="39" t="s">
        <v>136</v>
      </c>
      <c r="H4" s="39">
        <v>77</v>
      </c>
      <c r="I4" s="39"/>
      <c r="J4" s="299" t="s">
        <v>137</v>
      </c>
      <c r="K4" s="299" t="s">
        <v>138</v>
      </c>
      <c r="L4" s="299" t="s">
        <v>138</v>
      </c>
      <c r="M4" s="299" t="s">
        <v>138</v>
      </c>
      <c r="N4" s="299" t="s">
        <v>141</v>
      </c>
      <c r="O4" s="299" t="s">
        <v>138</v>
      </c>
      <c r="P4" s="300" t="s">
        <v>139</v>
      </c>
      <c r="Q4" s="305" t="s">
        <v>140</v>
      </c>
    </row>
    <row r="5" spans="1:17" s="4" customFormat="1" ht="38.25">
      <c r="A5" s="32">
        <v>2</v>
      </c>
      <c r="B5" s="175" t="s">
        <v>108</v>
      </c>
      <c r="C5" s="175" t="s">
        <v>858</v>
      </c>
      <c r="D5" s="34" t="s">
        <v>310</v>
      </c>
      <c r="E5" s="79">
        <v>130005117</v>
      </c>
      <c r="F5" s="120" t="s">
        <v>311</v>
      </c>
      <c r="G5" s="34" t="s">
        <v>312</v>
      </c>
      <c r="H5" s="34">
        <v>36</v>
      </c>
      <c r="I5" s="34"/>
      <c r="J5" s="34" t="s">
        <v>313</v>
      </c>
      <c r="K5" s="78"/>
      <c r="L5" s="78" t="s">
        <v>138</v>
      </c>
      <c r="M5" s="78" t="s">
        <v>138</v>
      </c>
      <c r="N5" s="34"/>
      <c r="O5" s="78" t="s">
        <v>138</v>
      </c>
      <c r="P5" s="38">
        <v>1969873</v>
      </c>
      <c r="Q5" s="55"/>
    </row>
    <row r="6" spans="1:17" s="8" customFormat="1" ht="25.5">
      <c r="A6" s="50">
        <v>3</v>
      </c>
      <c r="B6" s="175" t="s">
        <v>109</v>
      </c>
      <c r="C6" s="175" t="s">
        <v>859</v>
      </c>
      <c r="D6" s="34" t="s">
        <v>333</v>
      </c>
      <c r="E6" s="80" t="s">
        <v>334</v>
      </c>
      <c r="F6" s="34" t="s">
        <v>335</v>
      </c>
      <c r="G6" s="34" t="s">
        <v>336</v>
      </c>
      <c r="H6" s="34">
        <v>28</v>
      </c>
      <c r="I6" s="34">
        <v>145</v>
      </c>
      <c r="J6" s="34" t="s">
        <v>337</v>
      </c>
      <c r="K6" s="78"/>
      <c r="L6" s="78"/>
      <c r="M6" s="78"/>
      <c r="N6" s="34"/>
      <c r="O6" s="78"/>
      <c r="P6" s="38">
        <v>1638008</v>
      </c>
      <c r="Q6" s="55"/>
    </row>
    <row r="7" spans="1:17" s="8" customFormat="1" ht="25.5">
      <c r="A7" s="32">
        <v>4</v>
      </c>
      <c r="B7" s="175" t="s">
        <v>110</v>
      </c>
      <c r="C7" s="175" t="s">
        <v>860</v>
      </c>
      <c r="D7" s="34" t="s">
        <v>361</v>
      </c>
      <c r="E7" s="123">
        <v>130005146</v>
      </c>
      <c r="F7" s="34" t="s">
        <v>335</v>
      </c>
      <c r="G7" s="34" t="s">
        <v>336</v>
      </c>
      <c r="H7" s="34">
        <v>30</v>
      </c>
      <c r="I7" s="34">
        <v>165</v>
      </c>
      <c r="J7" s="34" t="s">
        <v>362</v>
      </c>
      <c r="K7" s="78" t="s">
        <v>138</v>
      </c>
      <c r="L7" s="78" t="s">
        <v>138</v>
      </c>
      <c r="M7" s="78" t="s">
        <v>138</v>
      </c>
      <c r="N7" s="34"/>
      <c r="O7" s="78" t="s">
        <v>138</v>
      </c>
      <c r="P7" s="38">
        <v>1688496</v>
      </c>
      <c r="Q7" s="55"/>
    </row>
    <row r="8" spans="1:17" s="8" customFormat="1" ht="38.25">
      <c r="A8" s="50">
        <v>5</v>
      </c>
      <c r="B8" s="175" t="s">
        <v>111</v>
      </c>
      <c r="C8" s="175" t="s">
        <v>861</v>
      </c>
      <c r="D8" s="92" t="s">
        <v>391</v>
      </c>
      <c r="E8" s="130">
        <v>130005152</v>
      </c>
      <c r="F8" s="34" t="s">
        <v>335</v>
      </c>
      <c r="G8" s="34" t="s">
        <v>312</v>
      </c>
      <c r="H8" s="34">
        <v>32</v>
      </c>
      <c r="I8" s="34"/>
      <c r="J8" s="34" t="s">
        <v>313</v>
      </c>
      <c r="K8" s="78"/>
      <c r="L8" s="78" t="s">
        <v>138</v>
      </c>
      <c r="M8" s="78" t="s">
        <v>138</v>
      </c>
      <c r="N8" s="34"/>
      <c r="O8" s="78" t="s">
        <v>138</v>
      </c>
      <c r="P8" s="38">
        <v>1612655</v>
      </c>
      <c r="Q8" s="55"/>
    </row>
    <row r="9" spans="1:17" s="4" customFormat="1" ht="131.25" customHeight="1">
      <c r="A9" s="32">
        <v>6</v>
      </c>
      <c r="B9" s="175" t="s">
        <v>112</v>
      </c>
      <c r="C9" s="175" t="s">
        <v>862</v>
      </c>
      <c r="D9" s="34" t="s">
        <v>410</v>
      </c>
      <c r="E9" s="137" t="s">
        <v>411</v>
      </c>
      <c r="F9" s="137" t="s">
        <v>412</v>
      </c>
      <c r="G9" s="34" t="s">
        <v>413</v>
      </c>
      <c r="H9" s="33">
        <v>50</v>
      </c>
      <c r="I9" s="33">
        <v>310</v>
      </c>
      <c r="J9" s="33" t="s">
        <v>414</v>
      </c>
      <c r="K9" s="306" t="s">
        <v>415</v>
      </c>
      <c r="L9" s="78"/>
      <c r="M9" s="78"/>
      <c r="N9" s="33"/>
      <c r="O9" s="78"/>
      <c r="P9" s="132">
        <v>3239157</v>
      </c>
      <c r="Q9" s="163"/>
    </row>
    <row r="10" spans="1:17" s="4" customFormat="1" ht="25.5">
      <c r="A10" s="50">
        <v>7</v>
      </c>
      <c r="B10" s="175" t="s">
        <v>113</v>
      </c>
      <c r="C10" s="175" t="s">
        <v>864</v>
      </c>
      <c r="D10" s="33" t="s">
        <v>462</v>
      </c>
      <c r="E10" s="33">
        <v>130266473</v>
      </c>
      <c r="F10" s="33" t="s">
        <v>847</v>
      </c>
      <c r="G10" s="34" t="s">
        <v>463</v>
      </c>
      <c r="H10" s="33">
        <v>103</v>
      </c>
      <c r="I10" s="33">
        <v>901</v>
      </c>
      <c r="J10" s="34" t="s">
        <v>362</v>
      </c>
      <c r="K10" s="33"/>
      <c r="L10" s="33"/>
      <c r="M10" s="33"/>
      <c r="N10" s="33"/>
      <c r="O10" s="33"/>
      <c r="P10" s="132"/>
      <c r="Q10" s="163"/>
    </row>
    <row r="11" spans="1:17" ht="25.5">
      <c r="A11" s="32">
        <v>8</v>
      </c>
      <c r="B11" s="175" t="s">
        <v>114</v>
      </c>
      <c r="C11" s="175" t="s">
        <v>863</v>
      </c>
      <c r="D11" s="92" t="s">
        <v>548</v>
      </c>
      <c r="E11" s="130">
        <v>510883973</v>
      </c>
      <c r="F11" s="92" t="s">
        <v>412</v>
      </c>
      <c r="G11" s="78" t="s">
        <v>549</v>
      </c>
      <c r="H11" s="92">
        <v>57</v>
      </c>
      <c r="I11" s="92">
        <v>341</v>
      </c>
      <c r="J11" s="78" t="s">
        <v>414</v>
      </c>
      <c r="K11" s="78" t="s">
        <v>138</v>
      </c>
      <c r="L11" s="78" t="s">
        <v>138</v>
      </c>
      <c r="M11" s="78" t="s">
        <v>138</v>
      </c>
      <c r="N11" s="92"/>
      <c r="O11" s="78" t="s">
        <v>138</v>
      </c>
      <c r="P11" s="141">
        <v>3667533</v>
      </c>
      <c r="Q11" s="246" t="s">
        <v>550</v>
      </c>
    </row>
    <row r="12" spans="1:17" ht="25.5">
      <c r="A12" s="32">
        <v>12</v>
      </c>
      <c r="B12" s="175" t="s">
        <v>116</v>
      </c>
      <c r="C12" s="175" t="s">
        <v>865</v>
      </c>
      <c r="D12" s="34" t="s">
        <v>687</v>
      </c>
      <c r="E12" s="80" t="s">
        <v>688</v>
      </c>
      <c r="F12" s="137" t="s">
        <v>689</v>
      </c>
      <c r="G12" s="34" t="s">
        <v>690</v>
      </c>
      <c r="H12" s="92">
        <v>84</v>
      </c>
      <c r="I12" s="92">
        <v>825</v>
      </c>
      <c r="J12" s="92"/>
      <c r="K12" s="78"/>
      <c r="L12" s="78"/>
      <c r="M12" s="78"/>
      <c r="N12" s="92"/>
      <c r="O12" s="78"/>
      <c r="P12" s="141"/>
      <c r="Q12" s="246" t="s">
        <v>691</v>
      </c>
    </row>
    <row r="13" spans="1:17" ht="51">
      <c r="A13" s="50">
        <v>9</v>
      </c>
      <c r="B13" s="175" t="s">
        <v>115</v>
      </c>
      <c r="C13" s="355" t="s">
        <v>867</v>
      </c>
      <c r="D13" s="92" t="s">
        <v>592</v>
      </c>
      <c r="E13" s="130" t="s">
        <v>593</v>
      </c>
      <c r="F13" s="92" t="s">
        <v>846</v>
      </c>
      <c r="G13" s="34" t="s">
        <v>594</v>
      </c>
      <c r="H13" s="92">
        <v>17</v>
      </c>
      <c r="I13" s="130" t="s">
        <v>223</v>
      </c>
      <c r="J13" s="92" t="s">
        <v>595</v>
      </c>
      <c r="K13" s="78"/>
      <c r="L13" s="78"/>
      <c r="M13" s="78"/>
      <c r="N13" s="92"/>
      <c r="O13" s="78" t="s">
        <v>138</v>
      </c>
      <c r="P13" s="141">
        <v>1093500</v>
      </c>
      <c r="Q13" s="246" t="s">
        <v>596</v>
      </c>
    </row>
    <row r="14" spans="1:17" ht="38.25">
      <c r="A14" s="32">
        <v>10</v>
      </c>
      <c r="B14" s="175" t="s">
        <v>848</v>
      </c>
      <c r="C14" s="175" t="s">
        <v>870</v>
      </c>
      <c r="D14" s="92" t="s">
        <v>619</v>
      </c>
      <c r="E14" s="130" t="s">
        <v>620</v>
      </c>
      <c r="F14" s="92" t="s">
        <v>621</v>
      </c>
      <c r="G14" s="78" t="s">
        <v>622</v>
      </c>
      <c r="H14" s="92">
        <v>17</v>
      </c>
      <c r="I14" s="130" t="s">
        <v>223</v>
      </c>
      <c r="J14" s="92"/>
      <c r="K14" s="78" t="s">
        <v>138</v>
      </c>
      <c r="L14" s="78" t="s">
        <v>138</v>
      </c>
      <c r="M14" s="78" t="s">
        <v>138</v>
      </c>
      <c r="N14" s="92"/>
      <c r="O14" s="78" t="s">
        <v>138</v>
      </c>
      <c r="P14" s="141"/>
      <c r="Q14" s="246"/>
    </row>
    <row r="15" spans="1:17" ht="51">
      <c r="A15" s="50">
        <v>11</v>
      </c>
      <c r="B15" s="175" t="s">
        <v>131</v>
      </c>
      <c r="C15" s="175" t="s">
        <v>871</v>
      </c>
      <c r="D15" s="92" t="s">
        <v>668</v>
      </c>
      <c r="E15" s="130" t="s">
        <v>669</v>
      </c>
      <c r="F15" s="92" t="s">
        <v>845</v>
      </c>
      <c r="G15" s="78" t="s">
        <v>670</v>
      </c>
      <c r="H15" s="92">
        <v>12</v>
      </c>
      <c r="I15" s="130" t="s">
        <v>223</v>
      </c>
      <c r="J15" s="92"/>
      <c r="K15" s="92"/>
      <c r="L15" s="92"/>
      <c r="M15" s="92"/>
      <c r="N15" s="92"/>
      <c r="O15" s="78" t="s">
        <v>138</v>
      </c>
      <c r="P15" s="141">
        <v>676929.74</v>
      </c>
      <c r="Q15" s="246" t="s">
        <v>671</v>
      </c>
    </row>
    <row r="16" spans="1:17" ht="12.75">
      <c r="A16" s="50">
        <v>13</v>
      </c>
      <c r="B16" s="175" t="s">
        <v>117</v>
      </c>
      <c r="C16" s="175" t="s">
        <v>866</v>
      </c>
      <c r="D16" s="92" t="s">
        <v>730</v>
      </c>
      <c r="E16" s="130" t="s">
        <v>731</v>
      </c>
      <c r="F16" s="92" t="s">
        <v>732</v>
      </c>
      <c r="G16" s="78"/>
      <c r="H16" s="92">
        <v>41</v>
      </c>
      <c r="I16" s="130" t="s">
        <v>223</v>
      </c>
      <c r="J16" s="92"/>
      <c r="K16" s="78"/>
      <c r="L16" s="78" t="s">
        <v>138</v>
      </c>
      <c r="M16" s="78" t="s">
        <v>138</v>
      </c>
      <c r="N16" s="92"/>
      <c r="O16" s="78" t="s">
        <v>138</v>
      </c>
      <c r="P16" s="141"/>
      <c r="Q16" s="307"/>
    </row>
    <row r="17" spans="1:17" s="7" customFormat="1" ht="51">
      <c r="A17" s="33">
        <v>14</v>
      </c>
      <c r="B17" s="175" t="s">
        <v>118</v>
      </c>
      <c r="C17" s="175" t="s">
        <v>868</v>
      </c>
      <c r="D17" s="92" t="s">
        <v>763</v>
      </c>
      <c r="E17" s="130" t="s">
        <v>764</v>
      </c>
      <c r="F17" s="92" t="s">
        <v>765</v>
      </c>
      <c r="G17" s="78" t="s">
        <v>766</v>
      </c>
      <c r="H17" s="92">
        <v>12</v>
      </c>
      <c r="I17" s="130" t="s">
        <v>223</v>
      </c>
      <c r="J17" s="92"/>
      <c r="K17" s="78"/>
      <c r="L17" s="78"/>
      <c r="M17" s="78"/>
      <c r="N17" s="92"/>
      <c r="O17" s="78" t="s">
        <v>138</v>
      </c>
      <c r="P17" s="141"/>
      <c r="Q17" s="92"/>
    </row>
    <row r="18" spans="1:17" ht="25.5">
      <c r="A18" s="92">
        <v>15</v>
      </c>
      <c r="B18" s="175" t="s">
        <v>856</v>
      </c>
      <c r="C18" s="175" t="s">
        <v>869</v>
      </c>
      <c r="D18" s="483" t="s">
        <v>947</v>
      </c>
      <c r="E18" s="365">
        <v>281447401</v>
      </c>
      <c r="F18" s="92" t="s">
        <v>951</v>
      </c>
      <c r="G18" s="483" t="s">
        <v>952</v>
      </c>
      <c r="H18" s="365">
        <v>6</v>
      </c>
      <c r="I18" s="490" t="s">
        <v>223</v>
      </c>
      <c r="J18" s="364"/>
      <c r="K18" s="364"/>
      <c r="L18" s="364"/>
      <c r="M18" s="364"/>
      <c r="N18" s="364"/>
      <c r="O18" s="364"/>
      <c r="P18" s="491">
        <v>230000</v>
      </c>
      <c r="Q18" s="364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V159"/>
  <sheetViews>
    <sheetView view="pageBreakPreview" zoomScaleSheetLayoutView="100" workbookViewId="0" topLeftCell="X1">
      <pane ySplit="3" topLeftCell="A151" activePane="bottomLeft" state="frozen"/>
      <selection pane="topLeft" activeCell="A1" sqref="A1"/>
      <selection pane="bottomLeft" activeCell="E147" sqref="E147"/>
    </sheetView>
  </sheetViews>
  <sheetFormatPr defaultColWidth="9.140625" defaultRowHeight="12.75"/>
  <cols>
    <col min="1" max="1" width="4.28125" style="59" customWidth="1"/>
    <col min="2" max="2" width="35.57421875" style="56" customWidth="1"/>
    <col min="3" max="3" width="16.00390625" style="56" customWidth="1"/>
    <col min="4" max="4" width="12.421875" style="160" customWidth="1"/>
    <col min="5" max="5" width="13.8515625" style="160" customWidth="1"/>
    <col min="6" max="6" width="14.140625" style="60" customWidth="1"/>
    <col min="7" max="7" width="12.28125" style="56" customWidth="1"/>
    <col min="8" max="8" width="22.57421875" style="291" customWidth="1"/>
    <col min="9" max="9" width="15.140625" style="56" customWidth="1"/>
    <col min="10" max="10" width="27.7109375" style="56" customWidth="1"/>
    <col min="11" max="11" width="25.8515625" style="56" customWidth="1"/>
    <col min="12" max="12" width="24.00390625" style="61" customWidth="1"/>
    <col min="13" max="13" width="24.00390625" style="116" customWidth="1"/>
    <col min="14" max="14" width="21.140625" style="56" customWidth="1"/>
    <col min="15" max="15" width="14.140625" style="56" customWidth="1"/>
    <col min="16" max="16" width="32.7109375" style="56" bestFit="1" customWidth="1"/>
    <col min="17" max="17" width="13.421875" style="59" hidden="1" customWidth="1"/>
    <col min="18" max="18" width="12.57421875" style="56" customWidth="1"/>
    <col min="19" max="19" width="12.140625" style="56" customWidth="1"/>
    <col min="20" max="20" width="14.8515625" style="56" customWidth="1"/>
    <col min="21" max="21" width="12.28125" style="56" customWidth="1"/>
    <col min="22" max="22" width="12.7109375" style="56" customWidth="1"/>
    <col min="23" max="23" width="14.28125" style="56" customWidth="1"/>
    <col min="24" max="24" width="13.421875" style="56" customWidth="1"/>
    <col min="25" max="25" width="14.00390625" style="56" customWidth="1"/>
    <col min="26" max="26" width="10.28125" style="56" customWidth="1"/>
    <col min="27" max="27" width="14.140625" style="56" customWidth="1"/>
    <col min="28" max="28" width="17.57421875" style="56" customWidth="1"/>
    <col min="29" max="30" width="11.28125" style="56" customWidth="1"/>
    <col min="31" max="16384" width="9.140625" style="59" customWidth="1"/>
  </cols>
  <sheetData>
    <row r="1" spans="1:7" ht="13.5" thickBot="1">
      <c r="A1" s="98" t="s">
        <v>841</v>
      </c>
      <c r="G1" s="142"/>
    </row>
    <row r="2" spans="1:76" ht="62.25" customHeight="1">
      <c r="A2" s="538" t="s">
        <v>42</v>
      </c>
      <c r="B2" s="528" t="s">
        <v>43</v>
      </c>
      <c r="C2" s="528" t="s">
        <v>44</v>
      </c>
      <c r="D2" s="528" t="s">
        <v>45</v>
      </c>
      <c r="E2" s="525" t="s">
        <v>81</v>
      </c>
      <c r="F2" s="528" t="s">
        <v>73</v>
      </c>
      <c r="G2" s="528" t="s">
        <v>46</v>
      </c>
      <c r="H2" s="536" t="s">
        <v>63</v>
      </c>
      <c r="I2" s="528" t="s">
        <v>74</v>
      </c>
      <c r="J2" s="528" t="s">
        <v>88</v>
      </c>
      <c r="K2" s="541" t="s">
        <v>10</v>
      </c>
      <c r="L2" s="530" t="s">
        <v>82</v>
      </c>
      <c r="M2" s="546" t="s">
        <v>90</v>
      </c>
      <c r="N2" s="543" t="s">
        <v>47</v>
      </c>
      <c r="O2" s="544"/>
      <c r="P2" s="544"/>
      <c r="Q2" s="528" t="s">
        <v>64</v>
      </c>
      <c r="R2" s="528" t="s">
        <v>65</v>
      </c>
      <c r="S2" s="528"/>
      <c r="T2" s="528"/>
      <c r="U2" s="528"/>
      <c r="V2" s="528"/>
      <c r="W2" s="528"/>
      <c r="X2" s="526" t="s">
        <v>48</v>
      </c>
      <c r="Y2" s="526" t="s">
        <v>49</v>
      </c>
      <c r="Z2" s="526" t="s">
        <v>89</v>
      </c>
      <c r="AA2" s="526" t="s">
        <v>50</v>
      </c>
      <c r="AB2" s="526" t="s">
        <v>51</v>
      </c>
      <c r="AC2" s="526" t="s">
        <v>52</v>
      </c>
      <c r="AD2" s="534" t="s">
        <v>53</v>
      </c>
      <c r="BP2" s="70"/>
      <c r="BQ2" s="70"/>
      <c r="BR2" s="70"/>
      <c r="BS2" s="70"/>
      <c r="BT2" s="70"/>
      <c r="BU2" s="70"/>
      <c r="BV2" s="70"/>
      <c r="BW2" s="70"/>
      <c r="BX2" s="70"/>
    </row>
    <row r="3" spans="1:76" ht="72" customHeight="1" thickBot="1">
      <c r="A3" s="539"/>
      <c r="B3" s="529"/>
      <c r="C3" s="529"/>
      <c r="D3" s="529"/>
      <c r="E3" s="515"/>
      <c r="F3" s="529"/>
      <c r="G3" s="529"/>
      <c r="H3" s="537"/>
      <c r="I3" s="529"/>
      <c r="J3" s="529"/>
      <c r="K3" s="542"/>
      <c r="L3" s="531"/>
      <c r="M3" s="547"/>
      <c r="N3" s="51" t="s">
        <v>54</v>
      </c>
      <c r="O3" s="45" t="s">
        <v>55</v>
      </c>
      <c r="P3" s="45" t="s">
        <v>56</v>
      </c>
      <c r="Q3" s="545"/>
      <c r="R3" s="17" t="s">
        <v>57</v>
      </c>
      <c r="S3" s="17" t="s">
        <v>58</v>
      </c>
      <c r="T3" s="17" t="s">
        <v>59</v>
      </c>
      <c r="U3" s="17" t="s">
        <v>60</v>
      </c>
      <c r="V3" s="17" t="s">
        <v>61</v>
      </c>
      <c r="W3" s="17" t="s">
        <v>62</v>
      </c>
      <c r="X3" s="527"/>
      <c r="Y3" s="527"/>
      <c r="Z3" s="527"/>
      <c r="AA3" s="527"/>
      <c r="AB3" s="527"/>
      <c r="AC3" s="527"/>
      <c r="AD3" s="535"/>
      <c r="BP3" s="70"/>
      <c r="BQ3" s="70"/>
      <c r="BR3" s="70"/>
      <c r="BS3" s="70"/>
      <c r="BT3" s="70"/>
      <c r="BU3" s="70"/>
      <c r="BV3" s="70"/>
      <c r="BW3" s="70"/>
      <c r="BX3" s="70"/>
    </row>
    <row r="4" spans="1:76" ht="13.5" customHeight="1" thickBot="1">
      <c r="A4" s="532" t="s">
        <v>874</v>
      </c>
      <c r="B4" s="533"/>
      <c r="C4" s="533"/>
      <c r="D4" s="533"/>
      <c r="E4" s="533"/>
      <c r="F4" s="533"/>
      <c r="G4" s="390"/>
      <c r="H4" s="391"/>
      <c r="I4" s="392"/>
      <c r="J4" s="392"/>
      <c r="K4" s="393"/>
      <c r="L4" s="375"/>
      <c r="M4" s="66"/>
      <c r="N4" s="66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65"/>
      <c r="BP4" s="70"/>
      <c r="BQ4" s="70"/>
      <c r="BR4" s="70"/>
      <c r="BS4" s="70"/>
      <c r="BT4" s="70"/>
      <c r="BU4" s="70"/>
      <c r="BV4" s="70"/>
      <c r="BW4" s="70"/>
      <c r="BX4" s="70"/>
    </row>
    <row r="5" spans="1:76" s="2" customFormat="1" ht="166.5" thickBot="1">
      <c r="A5" s="34">
        <v>1</v>
      </c>
      <c r="B5" s="36" t="s">
        <v>142</v>
      </c>
      <c r="C5" s="36" t="s">
        <v>953</v>
      </c>
      <c r="D5" s="36" t="s">
        <v>194</v>
      </c>
      <c r="E5" s="36" t="s">
        <v>195</v>
      </c>
      <c r="F5" s="36"/>
      <c r="G5" s="36" t="s">
        <v>196</v>
      </c>
      <c r="H5" s="399">
        <v>3521490</v>
      </c>
      <c r="I5" s="36" t="s">
        <v>833</v>
      </c>
      <c r="J5" s="400" t="s">
        <v>199</v>
      </c>
      <c r="K5" s="401" t="s">
        <v>987</v>
      </c>
      <c r="L5" s="376"/>
      <c r="M5" s="36"/>
      <c r="N5" s="269" t="s">
        <v>235</v>
      </c>
      <c r="O5" s="269" t="s">
        <v>955</v>
      </c>
      <c r="P5" s="269" t="s">
        <v>956</v>
      </c>
      <c r="Q5" s="36"/>
      <c r="R5" s="36"/>
      <c r="S5" s="36"/>
      <c r="T5" s="36"/>
      <c r="U5" s="36"/>
      <c r="V5" s="36"/>
      <c r="W5" s="36"/>
      <c r="X5" s="257">
        <v>353.49</v>
      </c>
      <c r="Y5" s="257">
        <v>707.02</v>
      </c>
      <c r="Z5" s="257">
        <v>3263.19</v>
      </c>
      <c r="AA5" s="257">
        <v>3</v>
      </c>
      <c r="AB5" s="257" t="s">
        <v>286</v>
      </c>
      <c r="AC5" s="162"/>
      <c r="AD5" s="258" t="s">
        <v>138</v>
      </c>
      <c r="BP5" s="62"/>
      <c r="BQ5" s="62"/>
      <c r="BR5" s="62"/>
      <c r="BS5" s="62"/>
      <c r="BT5" s="62"/>
      <c r="BU5" s="62"/>
      <c r="BV5" s="62"/>
      <c r="BW5" s="62"/>
      <c r="BX5" s="62"/>
    </row>
    <row r="6" spans="1:76" s="2" customFormat="1" ht="25.5">
      <c r="A6" s="34">
        <v>2</v>
      </c>
      <c r="B6" s="34" t="s">
        <v>143</v>
      </c>
      <c r="C6" s="34"/>
      <c r="D6" s="34"/>
      <c r="E6" s="34" t="s">
        <v>195</v>
      </c>
      <c r="F6" s="34"/>
      <c r="G6" s="34">
        <v>1973</v>
      </c>
      <c r="H6" s="172">
        <v>600240</v>
      </c>
      <c r="I6" s="499" t="s">
        <v>833</v>
      </c>
      <c r="J6" s="89"/>
      <c r="K6" s="55" t="s">
        <v>203</v>
      </c>
      <c r="L6" s="377"/>
      <c r="M6" s="39"/>
      <c r="N6" s="157" t="s">
        <v>237</v>
      </c>
      <c r="O6" s="157" t="s">
        <v>238</v>
      </c>
      <c r="P6" s="157" t="s">
        <v>239</v>
      </c>
      <c r="Q6" s="39"/>
      <c r="R6" s="39" t="s">
        <v>489</v>
      </c>
      <c r="S6" s="39" t="s">
        <v>489</v>
      </c>
      <c r="T6" s="39" t="s">
        <v>489</v>
      </c>
      <c r="U6" s="39" t="s">
        <v>489</v>
      </c>
      <c r="V6" s="39"/>
      <c r="W6" s="39" t="s">
        <v>489</v>
      </c>
      <c r="X6" s="262">
        <v>125</v>
      </c>
      <c r="Y6" s="262" t="s">
        <v>957</v>
      </c>
      <c r="Z6" s="262"/>
      <c r="AA6" s="262">
        <v>2</v>
      </c>
      <c r="AB6" s="257" t="s">
        <v>194</v>
      </c>
      <c r="AC6" s="54" t="s">
        <v>194</v>
      </c>
      <c r="AD6" s="258" t="s">
        <v>138</v>
      </c>
      <c r="BP6" s="62"/>
      <c r="BQ6" s="62"/>
      <c r="BR6" s="62"/>
      <c r="BS6" s="62"/>
      <c r="BT6" s="62"/>
      <c r="BU6" s="62"/>
      <c r="BV6" s="62"/>
      <c r="BW6" s="62"/>
      <c r="BX6" s="62"/>
    </row>
    <row r="7" spans="1:76" s="2" customFormat="1" ht="51">
      <c r="A7" s="34">
        <v>3</v>
      </c>
      <c r="B7" s="34" t="s">
        <v>144</v>
      </c>
      <c r="C7" s="34"/>
      <c r="D7" s="34" t="s">
        <v>195</v>
      </c>
      <c r="E7" s="34" t="s">
        <v>195</v>
      </c>
      <c r="F7" s="34"/>
      <c r="G7" s="34" t="s">
        <v>197</v>
      </c>
      <c r="H7" s="172">
        <v>5932290</v>
      </c>
      <c r="I7" s="34" t="s">
        <v>833</v>
      </c>
      <c r="J7" s="89"/>
      <c r="K7" s="55" t="s">
        <v>204</v>
      </c>
      <c r="L7" s="377"/>
      <c r="M7" s="39"/>
      <c r="N7" s="157" t="s">
        <v>240</v>
      </c>
      <c r="O7" s="157" t="s">
        <v>241</v>
      </c>
      <c r="P7" s="157" t="s">
        <v>242</v>
      </c>
      <c r="Q7" s="39"/>
      <c r="R7" s="39"/>
      <c r="S7" s="39"/>
      <c r="T7" s="39"/>
      <c r="U7" s="39"/>
      <c r="V7" s="39"/>
      <c r="W7" s="39"/>
      <c r="X7" s="262">
        <v>525.1</v>
      </c>
      <c r="Y7" s="262">
        <v>1504.72</v>
      </c>
      <c r="Z7" s="262">
        <v>10860</v>
      </c>
      <c r="AA7" s="262">
        <v>4</v>
      </c>
      <c r="AB7" s="257" t="s">
        <v>286</v>
      </c>
      <c r="AC7" s="54" t="s">
        <v>195</v>
      </c>
      <c r="AD7" s="258" t="s">
        <v>138</v>
      </c>
      <c r="BP7" s="62"/>
      <c r="BQ7" s="62"/>
      <c r="BR7" s="62"/>
      <c r="BS7" s="62"/>
      <c r="BT7" s="62"/>
      <c r="BU7" s="62"/>
      <c r="BV7" s="62"/>
      <c r="BW7" s="62"/>
      <c r="BX7" s="62"/>
    </row>
    <row r="8" spans="1:76" s="2" customFormat="1" ht="63.75">
      <c r="A8" s="34">
        <v>4</v>
      </c>
      <c r="B8" s="34" t="s">
        <v>145</v>
      </c>
      <c r="C8" s="34"/>
      <c r="D8" s="34" t="s">
        <v>194</v>
      </c>
      <c r="E8" s="34" t="s">
        <v>195</v>
      </c>
      <c r="F8" s="34"/>
      <c r="G8" s="34" t="s">
        <v>958</v>
      </c>
      <c r="H8" s="172">
        <v>7563270</v>
      </c>
      <c r="I8" s="34" t="s">
        <v>833</v>
      </c>
      <c r="J8" s="89" t="s">
        <v>200</v>
      </c>
      <c r="K8" s="55" t="s">
        <v>204</v>
      </c>
      <c r="L8" s="377"/>
      <c r="M8" s="39"/>
      <c r="N8" s="157" t="s">
        <v>240</v>
      </c>
      <c r="O8" s="157" t="s">
        <v>243</v>
      </c>
      <c r="P8" s="157" t="s">
        <v>244</v>
      </c>
      <c r="Q8" s="39"/>
      <c r="R8" s="39"/>
      <c r="S8" s="39"/>
      <c r="T8" s="39"/>
      <c r="U8" s="39"/>
      <c r="V8" s="39"/>
      <c r="W8" s="39"/>
      <c r="X8" s="262">
        <v>641.8</v>
      </c>
      <c r="Y8" s="262">
        <v>1518.8</v>
      </c>
      <c r="Z8" s="262">
        <v>9124</v>
      </c>
      <c r="AA8" s="262">
        <v>5</v>
      </c>
      <c r="AB8" s="257" t="s">
        <v>194</v>
      </c>
      <c r="AC8" s="54" t="s">
        <v>194</v>
      </c>
      <c r="AD8" s="258" t="s">
        <v>286</v>
      </c>
      <c r="BP8" s="62"/>
      <c r="BQ8" s="62"/>
      <c r="BR8" s="62"/>
      <c r="BS8" s="62"/>
      <c r="BT8" s="62"/>
      <c r="BU8" s="62"/>
      <c r="BV8" s="62"/>
      <c r="BW8" s="62"/>
      <c r="BX8" s="62"/>
    </row>
    <row r="9" spans="1:76" s="2" customFormat="1" ht="12.75">
      <c r="A9" s="34">
        <v>5</v>
      </c>
      <c r="B9" s="34" t="s">
        <v>146</v>
      </c>
      <c r="C9" s="34"/>
      <c r="D9" s="34" t="s">
        <v>194</v>
      </c>
      <c r="E9" s="34" t="s">
        <v>195</v>
      </c>
      <c r="F9" s="34"/>
      <c r="G9" s="34" t="s">
        <v>196</v>
      </c>
      <c r="H9" s="172">
        <v>5851000</v>
      </c>
      <c r="I9" s="39" t="s">
        <v>833</v>
      </c>
      <c r="J9" s="89"/>
      <c r="K9" s="55" t="s">
        <v>205</v>
      </c>
      <c r="L9" s="377"/>
      <c r="M9" s="39"/>
      <c r="N9" s="157" t="s">
        <v>235</v>
      </c>
      <c r="O9" s="157" t="s">
        <v>236</v>
      </c>
      <c r="P9" s="157" t="s">
        <v>245</v>
      </c>
      <c r="Q9" s="39"/>
      <c r="R9" s="39" t="s">
        <v>489</v>
      </c>
      <c r="S9" s="39" t="s">
        <v>489</v>
      </c>
      <c r="T9" s="39" t="s">
        <v>489</v>
      </c>
      <c r="U9" s="39" t="s">
        <v>489</v>
      </c>
      <c r="V9" s="39" t="s">
        <v>489</v>
      </c>
      <c r="W9" s="39" t="s">
        <v>489</v>
      </c>
      <c r="X9" s="262">
        <v>411.5</v>
      </c>
      <c r="Y9" s="262">
        <v>1461</v>
      </c>
      <c r="Z9" s="262">
        <v>6166</v>
      </c>
      <c r="AA9" s="262" t="s">
        <v>959</v>
      </c>
      <c r="AB9" s="257" t="s">
        <v>960</v>
      </c>
      <c r="AC9" s="54" t="s">
        <v>194</v>
      </c>
      <c r="AD9" s="258" t="s">
        <v>138</v>
      </c>
      <c r="BP9" s="62"/>
      <c r="BQ9" s="62"/>
      <c r="BR9" s="62"/>
      <c r="BS9" s="62"/>
      <c r="BT9" s="62"/>
      <c r="BU9" s="62"/>
      <c r="BV9" s="62"/>
      <c r="BW9" s="62"/>
      <c r="BX9" s="62"/>
    </row>
    <row r="10" spans="1:76" s="2" customFormat="1" ht="12.75">
      <c r="A10" s="34">
        <v>6</v>
      </c>
      <c r="B10" s="34" t="s">
        <v>147</v>
      </c>
      <c r="C10" s="34"/>
      <c r="D10" s="34" t="s">
        <v>195</v>
      </c>
      <c r="E10" s="34" t="s">
        <v>195</v>
      </c>
      <c r="F10" s="34"/>
      <c r="G10" s="34" t="s">
        <v>196</v>
      </c>
      <c r="H10" s="172">
        <v>124318.06</v>
      </c>
      <c r="I10" s="34" t="s">
        <v>106</v>
      </c>
      <c r="J10" s="89"/>
      <c r="K10" s="55" t="s">
        <v>206</v>
      </c>
      <c r="L10" s="377"/>
      <c r="M10" s="39"/>
      <c r="N10" s="157" t="s">
        <v>223</v>
      </c>
      <c r="O10" s="157" t="s">
        <v>223</v>
      </c>
      <c r="P10" s="157" t="s">
        <v>223</v>
      </c>
      <c r="Q10" s="39"/>
      <c r="R10" s="39"/>
      <c r="S10" s="39"/>
      <c r="T10" s="39"/>
      <c r="U10" s="39"/>
      <c r="V10" s="39"/>
      <c r="W10" s="39"/>
      <c r="X10" s="262"/>
      <c r="Y10" s="262" t="s">
        <v>223</v>
      </c>
      <c r="Z10" s="262"/>
      <c r="AA10" s="262"/>
      <c r="AB10" s="262" t="s">
        <v>223</v>
      </c>
      <c r="AC10" s="54"/>
      <c r="AD10" s="263" t="s">
        <v>223</v>
      </c>
      <c r="BP10" s="62"/>
      <c r="BQ10" s="62"/>
      <c r="BR10" s="62"/>
      <c r="BS10" s="62"/>
      <c r="BT10" s="62"/>
      <c r="BU10" s="62"/>
      <c r="BV10" s="62"/>
      <c r="BW10" s="62"/>
      <c r="BX10" s="62"/>
    </row>
    <row r="11" spans="1:76" s="372" customFormat="1" ht="12.75">
      <c r="A11" s="34">
        <v>9</v>
      </c>
      <c r="B11" s="89" t="s">
        <v>148</v>
      </c>
      <c r="C11" s="89"/>
      <c r="D11" s="89" t="s">
        <v>194</v>
      </c>
      <c r="E11" s="89" t="s">
        <v>195</v>
      </c>
      <c r="F11" s="89"/>
      <c r="G11" s="89">
        <v>1999</v>
      </c>
      <c r="H11" s="368">
        <v>53889.8</v>
      </c>
      <c r="I11" s="34" t="s">
        <v>106</v>
      </c>
      <c r="J11" s="89"/>
      <c r="K11" s="389" t="s">
        <v>207</v>
      </c>
      <c r="L11" s="421"/>
      <c r="M11" s="369"/>
      <c r="N11" s="494"/>
      <c r="O11" s="494"/>
      <c r="P11" s="494"/>
      <c r="Q11" s="495"/>
      <c r="R11" s="495"/>
      <c r="S11" s="369"/>
      <c r="T11" s="369"/>
      <c r="U11" s="369"/>
      <c r="V11" s="369"/>
      <c r="W11" s="369"/>
      <c r="X11" s="422"/>
      <c r="Y11" s="422" t="s">
        <v>249</v>
      </c>
      <c r="Z11" s="422"/>
      <c r="AA11" s="422"/>
      <c r="AB11" s="423" t="s">
        <v>138</v>
      </c>
      <c r="AC11" s="424"/>
      <c r="AD11" s="425"/>
      <c r="BP11" s="373"/>
      <c r="BQ11" s="373"/>
      <c r="BR11" s="373"/>
      <c r="BS11" s="373"/>
      <c r="BT11" s="373"/>
      <c r="BU11" s="373"/>
      <c r="BV11" s="373"/>
      <c r="BW11" s="373"/>
      <c r="BX11" s="373"/>
    </row>
    <row r="12" spans="1:76" s="372" customFormat="1" ht="38.25">
      <c r="A12" s="34">
        <v>11</v>
      </c>
      <c r="B12" s="89" t="s">
        <v>149</v>
      </c>
      <c r="C12" s="89" t="s">
        <v>189</v>
      </c>
      <c r="D12" s="89" t="s">
        <v>194</v>
      </c>
      <c r="E12" s="89" t="s">
        <v>195</v>
      </c>
      <c r="F12" s="89"/>
      <c r="G12" s="89" t="s">
        <v>198</v>
      </c>
      <c r="H12" s="368">
        <v>442000</v>
      </c>
      <c r="I12" s="89" t="s">
        <v>833</v>
      </c>
      <c r="J12" s="89"/>
      <c r="K12" s="389" t="s">
        <v>208</v>
      </c>
      <c r="L12" s="421" t="s">
        <v>964</v>
      </c>
      <c r="M12" s="369"/>
      <c r="N12" s="89" t="s">
        <v>246</v>
      </c>
      <c r="O12" s="89" t="s">
        <v>968</v>
      </c>
      <c r="P12" s="89" t="s">
        <v>247</v>
      </c>
      <c r="Q12" s="89"/>
      <c r="R12" s="89" t="s">
        <v>344</v>
      </c>
      <c r="S12" s="369" t="s">
        <v>344</v>
      </c>
      <c r="T12" s="369" t="s">
        <v>489</v>
      </c>
      <c r="U12" s="369" t="s">
        <v>344</v>
      </c>
      <c r="V12" s="369" t="s">
        <v>344</v>
      </c>
      <c r="W12" s="369" t="s">
        <v>489</v>
      </c>
      <c r="X12" s="422">
        <v>127</v>
      </c>
      <c r="Y12" s="422">
        <v>158.5</v>
      </c>
      <c r="Z12" s="422"/>
      <c r="AA12" s="422">
        <v>2</v>
      </c>
      <c r="AB12" s="423" t="s">
        <v>138</v>
      </c>
      <c r="AC12" s="424" t="s">
        <v>194</v>
      </c>
      <c r="AD12" s="426" t="s">
        <v>138</v>
      </c>
      <c r="BP12" s="373"/>
      <c r="BQ12" s="373"/>
      <c r="BR12" s="373"/>
      <c r="BS12" s="373"/>
      <c r="BT12" s="373"/>
      <c r="BU12" s="373"/>
      <c r="BV12" s="373"/>
      <c r="BW12" s="373"/>
      <c r="BX12" s="373"/>
    </row>
    <row r="13" spans="1:76" s="2" customFormat="1" ht="12.75">
      <c r="A13" s="34">
        <v>12</v>
      </c>
      <c r="B13" s="34" t="s">
        <v>150</v>
      </c>
      <c r="C13" s="34" t="s">
        <v>189</v>
      </c>
      <c r="D13" s="34" t="s">
        <v>194</v>
      </c>
      <c r="E13" s="34" t="s">
        <v>195</v>
      </c>
      <c r="F13" s="34"/>
      <c r="G13" s="34">
        <v>1920</v>
      </c>
      <c r="H13" s="172">
        <v>145000</v>
      </c>
      <c r="I13" s="89" t="s">
        <v>833</v>
      </c>
      <c r="J13" s="89"/>
      <c r="K13" s="55" t="s">
        <v>209</v>
      </c>
      <c r="L13" s="377"/>
      <c r="M13" s="39"/>
      <c r="N13" s="34" t="s">
        <v>235</v>
      </c>
      <c r="O13" s="34" t="s">
        <v>236</v>
      </c>
      <c r="P13" s="34" t="s">
        <v>239</v>
      </c>
      <c r="Q13" s="34"/>
      <c r="R13" s="34" t="s">
        <v>961</v>
      </c>
      <c r="S13" s="39" t="s">
        <v>489</v>
      </c>
      <c r="T13" s="39" t="s">
        <v>564</v>
      </c>
      <c r="U13" s="39" t="s">
        <v>962</v>
      </c>
      <c r="V13" s="39" t="s">
        <v>489</v>
      </c>
      <c r="W13" s="39" t="s">
        <v>489</v>
      </c>
      <c r="X13" s="262">
        <v>111</v>
      </c>
      <c r="Y13" s="262">
        <v>52.6</v>
      </c>
      <c r="Z13" s="262"/>
      <c r="AA13" s="262">
        <v>2</v>
      </c>
      <c r="AB13" s="257" t="s">
        <v>286</v>
      </c>
      <c r="AC13" s="54" t="s">
        <v>286</v>
      </c>
      <c r="AD13" s="258" t="s">
        <v>138</v>
      </c>
      <c r="BP13" s="62"/>
      <c r="BQ13" s="62"/>
      <c r="BR13" s="62"/>
      <c r="BS13" s="62"/>
      <c r="BT13" s="62"/>
      <c r="BU13" s="62"/>
      <c r="BV13" s="62"/>
      <c r="BW13" s="62"/>
      <c r="BX13" s="62"/>
    </row>
    <row r="14" spans="1:76" s="2" customFormat="1" ht="12.75">
      <c r="A14" s="34">
        <v>13</v>
      </c>
      <c r="B14" s="34" t="s">
        <v>149</v>
      </c>
      <c r="C14" s="34" t="s">
        <v>190</v>
      </c>
      <c r="D14" s="34" t="s">
        <v>194</v>
      </c>
      <c r="E14" s="34" t="s">
        <v>195</v>
      </c>
      <c r="F14" s="34"/>
      <c r="G14" s="34" t="s">
        <v>198</v>
      </c>
      <c r="H14" s="172">
        <v>2000</v>
      </c>
      <c r="I14" s="34" t="s">
        <v>106</v>
      </c>
      <c r="J14" s="89"/>
      <c r="K14" s="55" t="s">
        <v>208</v>
      </c>
      <c r="L14" s="377"/>
      <c r="M14" s="39"/>
      <c r="N14" s="34" t="s">
        <v>235</v>
      </c>
      <c r="O14" s="34" t="s">
        <v>236</v>
      </c>
      <c r="P14" s="34" t="s">
        <v>248</v>
      </c>
      <c r="Q14" s="34"/>
      <c r="R14" s="34"/>
      <c r="S14" s="39"/>
      <c r="T14" s="39"/>
      <c r="U14" s="39"/>
      <c r="V14" s="39"/>
      <c r="W14" s="39"/>
      <c r="X14" s="262">
        <v>27</v>
      </c>
      <c r="Y14" s="262" t="s">
        <v>249</v>
      </c>
      <c r="Z14" s="262"/>
      <c r="AA14" s="262">
        <v>1</v>
      </c>
      <c r="AB14" s="257" t="s">
        <v>138</v>
      </c>
      <c r="AC14" s="257" t="s">
        <v>138</v>
      </c>
      <c r="AD14" s="257" t="s">
        <v>138</v>
      </c>
      <c r="BP14" s="62"/>
      <c r="BQ14" s="62"/>
      <c r="BR14" s="62"/>
      <c r="BS14" s="62"/>
      <c r="BT14" s="62"/>
      <c r="BU14" s="62"/>
      <c r="BV14" s="62"/>
      <c r="BW14" s="62"/>
      <c r="BX14" s="62"/>
    </row>
    <row r="15" spans="1:76" s="2" customFormat="1" ht="12.75">
      <c r="A15" s="34">
        <v>14</v>
      </c>
      <c r="B15" s="34" t="s">
        <v>150</v>
      </c>
      <c r="C15" s="34" t="s">
        <v>190</v>
      </c>
      <c r="D15" s="34" t="s">
        <v>194</v>
      </c>
      <c r="E15" s="34" t="s">
        <v>195</v>
      </c>
      <c r="F15" s="34"/>
      <c r="G15" s="34">
        <v>1920</v>
      </c>
      <c r="H15" s="172">
        <v>2500</v>
      </c>
      <c r="I15" s="34" t="s">
        <v>106</v>
      </c>
      <c r="J15" s="89"/>
      <c r="K15" s="55" t="s">
        <v>210</v>
      </c>
      <c r="L15" s="377"/>
      <c r="M15" s="39"/>
      <c r="N15" s="34"/>
      <c r="O15" s="34"/>
      <c r="P15" s="34"/>
      <c r="Q15" s="34"/>
      <c r="R15" s="34"/>
      <c r="S15" s="39"/>
      <c r="T15" s="39"/>
      <c r="U15" s="39"/>
      <c r="V15" s="39"/>
      <c r="W15" s="39"/>
      <c r="X15" s="262">
        <v>46</v>
      </c>
      <c r="Y15" s="262" t="s">
        <v>249</v>
      </c>
      <c r="Z15" s="262"/>
      <c r="AA15" s="262">
        <v>1</v>
      </c>
      <c r="AB15" s="257" t="s">
        <v>138</v>
      </c>
      <c r="AC15" s="257" t="s">
        <v>138</v>
      </c>
      <c r="AD15" s="257" t="s">
        <v>138</v>
      </c>
      <c r="BP15" s="62"/>
      <c r="BQ15" s="62"/>
      <c r="BR15" s="62"/>
      <c r="BS15" s="62"/>
      <c r="BT15" s="62"/>
      <c r="BU15" s="62"/>
      <c r="BV15" s="62"/>
      <c r="BW15" s="62"/>
      <c r="BX15" s="62"/>
    </row>
    <row r="16" spans="1:76" s="2" customFormat="1" ht="25.5">
      <c r="A16" s="34">
        <v>15</v>
      </c>
      <c r="B16" s="34" t="s">
        <v>151</v>
      </c>
      <c r="C16" s="34" t="s">
        <v>189</v>
      </c>
      <c r="D16" s="34" t="s">
        <v>194</v>
      </c>
      <c r="E16" s="34" t="s">
        <v>195</v>
      </c>
      <c r="F16" s="34"/>
      <c r="G16" s="34">
        <v>2003</v>
      </c>
      <c r="H16" s="172">
        <v>708000</v>
      </c>
      <c r="I16" s="89" t="s">
        <v>833</v>
      </c>
      <c r="J16" s="89"/>
      <c r="K16" s="55" t="s">
        <v>211</v>
      </c>
      <c r="L16" s="377" t="s">
        <v>965</v>
      </c>
      <c r="M16" s="39"/>
      <c r="N16" s="92"/>
      <c r="O16" s="92"/>
      <c r="P16" s="92"/>
      <c r="Q16" s="34"/>
      <c r="R16" s="34"/>
      <c r="S16" s="39"/>
      <c r="T16" s="39"/>
      <c r="U16" s="39"/>
      <c r="V16" s="39"/>
      <c r="W16" s="39"/>
      <c r="X16" s="262">
        <v>366</v>
      </c>
      <c r="Y16" s="262">
        <v>254.12</v>
      </c>
      <c r="Z16" s="262"/>
      <c r="AA16" s="262">
        <v>1</v>
      </c>
      <c r="AB16" s="257" t="s">
        <v>286</v>
      </c>
      <c r="AC16" s="54" t="s">
        <v>194</v>
      </c>
      <c r="AD16" s="258" t="s">
        <v>138</v>
      </c>
      <c r="BP16" s="62"/>
      <c r="BQ16" s="62"/>
      <c r="BR16" s="62"/>
      <c r="BS16" s="62"/>
      <c r="BT16" s="62"/>
      <c r="BU16" s="62"/>
      <c r="BV16" s="62"/>
      <c r="BW16" s="62"/>
      <c r="BX16" s="62"/>
    </row>
    <row r="17" spans="1:76" s="2" customFormat="1" ht="12.75">
      <c r="A17" s="34">
        <v>16</v>
      </c>
      <c r="B17" s="34" t="s">
        <v>152</v>
      </c>
      <c r="C17" s="34" t="s">
        <v>191</v>
      </c>
      <c r="D17" s="34"/>
      <c r="E17" s="34" t="s">
        <v>195</v>
      </c>
      <c r="F17" s="34" t="s">
        <v>194</v>
      </c>
      <c r="G17" s="34">
        <v>1886</v>
      </c>
      <c r="H17" s="172">
        <v>403000</v>
      </c>
      <c r="I17" s="34" t="s">
        <v>106</v>
      </c>
      <c r="J17" s="89"/>
      <c r="K17" s="55" t="s">
        <v>212</v>
      </c>
      <c r="L17" s="377"/>
      <c r="M17" s="39"/>
      <c r="N17" s="34" t="s">
        <v>235</v>
      </c>
      <c r="O17" s="34" t="s">
        <v>236</v>
      </c>
      <c r="P17" s="34" t="s">
        <v>239</v>
      </c>
      <c r="Q17" s="34"/>
      <c r="R17" s="34"/>
      <c r="S17" s="39"/>
      <c r="T17" s="39"/>
      <c r="U17" s="39"/>
      <c r="V17" s="39"/>
      <c r="W17" s="39"/>
      <c r="X17" s="262">
        <v>1221.7</v>
      </c>
      <c r="Y17" s="262">
        <v>3067.8</v>
      </c>
      <c r="Z17" s="262">
        <v>16776.8</v>
      </c>
      <c r="AA17" s="262">
        <v>4</v>
      </c>
      <c r="AB17" s="54" t="s">
        <v>286</v>
      </c>
      <c r="AC17" s="54" t="s">
        <v>138</v>
      </c>
      <c r="AD17" s="96" t="s">
        <v>138</v>
      </c>
      <c r="BP17" s="62"/>
      <c r="BQ17" s="62"/>
      <c r="BR17" s="62"/>
      <c r="BS17" s="62"/>
      <c r="BT17" s="62"/>
      <c r="BU17" s="62"/>
      <c r="BV17" s="62"/>
      <c r="BW17" s="62"/>
      <c r="BX17" s="62"/>
    </row>
    <row r="18" spans="1:76" s="2" customFormat="1" ht="25.5">
      <c r="A18" s="34">
        <v>17</v>
      </c>
      <c r="B18" s="34" t="s">
        <v>153</v>
      </c>
      <c r="C18" s="34" t="s">
        <v>189</v>
      </c>
      <c r="D18" s="34" t="s">
        <v>194</v>
      </c>
      <c r="E18" s="34" t="s">
        <v>195</v>
      </c>
      <c r="F18" s="34"/>
      <c r="G18" s="34">
        <v>1922</v>
      </c>
      <c r="H18" s="172">
        <v>223000</v>
      </c>
      <c r="I18" s="89" t="s">
        <v>833</v>
      </c>
      <c r="J18" s="89"/>
      <c r="K18" s="55" t="s">
        <v>213</v>
      </c>
      <c r="L18" s="377" t="s">
        <v>966</v>
      </c>
      <c r="M18" s="39"/>
      <c r="N18" s="34" t="s">
        <v>235</v>
      </c>
      <c r="O18" s="34" t="s">
        <v>236</v>
      </c>
      <c r="P18" s="34" t="s">
        <v>963</v>
      </c>
      <c r="Q18" s="34"/>
      <c r="R18" s="34" t="s">
        <v>344</v>
      </c>
      <c r="S18" s="39" t="s">
        <v>344</v>
      </c>
      <c r="T18" s="39" t="s">
        <v>344</v>
      </c>
      <c r="U18" s="39" t="s">
        <v>344</v>
      </c>
      <c r="V18" s="39" t="s">
        <v>344</v>
      </c>
      <c r="W18" s="39" t="s">
        <v>344</v>
      </c>
      <c r="X18" s="262">
        <v>52</v>
      </c>
      <c r="Y18" s="262">
        <v>80.73</v>
      </c>
      <c r="Z18" s="262"/>
      <c r="AA18" s="262">
        <v>2</v>
      </c>
      <c r="AB18" s="54" t="s">
        <v>138</v>
      </c>
      <c r="AC18" s="54" t="s">
        <v>286</v>
      </c>
      <c r="AD18" s="96" t="s">
        <v>138</v>
      </c>
      <c r="BP18" s="62"/>
      <c r="BQ18" s="62"/>
      <c r="BR18" s="62"/>
      <c r="BS18" s="62"/>
      <c r="BT18" s="62"/>
      <c r="BU18" s="62"/>
      <c r="BV18" s="62"/>
      <c r="BW18" s="62"/>
      <c r="BX18" s="62"/>
    </row>
    <row r="19" spans="1:76" s="2" customFormat="1" ht="63.75">
      <c r="A19" s="34">
        <v>18</v>
      </c>
      <c r="B19" s="34" t="s">
        <v>154</v>
      </c>
      <c r="C19" s="34" t="s">
        <v>192</v>
      </c>
      <c r="D19" s="34" t="s">
        <v>194</v>
      </c>
      <c r="E19" s="34" t="s">
        <v>195</v>
      </c>
      <c r="F19" s="34"/>
      <c r="G19" s="34">
        <v>1987</v>
      </c>
      <c r="H19" s="172">
        <v>1219000</v>
      </c>
      <c r="I19" s="34" t="s">
        <v>833</v>
      </c>
      <c r="J19" s="34" t="s">
        <v>201</v>
      </c>
      <c r="K19" s="55" t="s">
        <v>214</v>
      </c>
      <c r="L19" s="377"/>
      <c r="M19" s="39"/>
      <c r="N19" s="34" t="s">
        <v>246</v>
      </c>
      <c r="O19" s="34" t="s">
        <v>967</v>
      </c>
      <c r="P19" s="34" t="s">
        <v>239</v>
      </c>
      <c r="Q19" s="34"/>
      <c r="R19" s="34"/>
      <c r="S19" s="39"/>
      <c r="T19" s="39"/>
      <c r="U19" s="39"/>
      <c r="V19" s="39"/>
      <c r="W19" s="39"/>
      <c r="X19" s="262">
        <v>358</v>
      </c>
      <c r="Y19" s="262">
        <v>463</v>
      </c>
      <c r="Z19" s="262">
        <v>3303</v>
      </c>
      <c r="AA19" s="262">
        <v>2</v>
      </c>
      <c r="AB19" s="54" t="s">
        <v>286</v>
      </c>
      <c r="AC19" s="54" t="s">
        <v>286</v>
      </c>
      <c r="AD19" s="96" t="s">
        <v>138</v>
      </c>
      <c r="BP19" s="62"/>
      <c r="BQ19" s="62"/>
      <c r="BR19" s="62"/>
      <c r="BS19" s="62"/>
      <c r="BT19" s="62"/>
      <c r="BU19" s="62"/>
      <c r="BV19" s="62"/>
      <c r="BW19" s="62"/>
      <c r="BX19" s="62"/>
    </row>
    <row r="20" spans="1:76" s="2" customFormat="1" ht="12.75">
      <c r="A20" s="34">
        <v>19</v>
      </c>
      <c r="B20" s="34" t="s">
        <v>155</v>
      </c>
      <c r="C20" s="34"/>
      <c r="D20" s="34" t="s">
        <v>194</v>
      </c>
      <c r="E20" s="34" t="s">
        <v>195</v>
      </c>
      <c r="F20" s="34"/>
      <c r="G20" s="34">
        <v>1994</v>
      </c>
      <c r="H20" s="172">
        <v>3409.38</v>
      </c>
      <c r="I20" s="34" t="s">
        <v>106</v>
      </c>
      <c r="J20" s="89"/>
      <c r="K20" s="55"/>
      <c r="L20" s="377"/>
      <c r="M20" s="39"/>
      <c r="N20" s="34"/>
      <c r="O20" s="34"/>
      <c r="P20" s="34"/>
      <c r="Q20" s="34"/>
      <c r="R20" s="34"/>
      <c r="S20" s="39"/>
      <c r="T20" s="39"/>
      <c r="U20" s="39"/>
      <c r="V20" s="39"/>
      <c r="W20" s="39"/>
      <c r="X20" s="262"/>
      <c r="Y20" s="262"/>
      <c r="Z20" s="262"/>
      <c r="AA20" s="262"/>
      <c r="AB20" s="54"/>
      <c r="AC20" s="54"/>
      <c r="AD20" s="96"/>
      <c r="BP20" s="62"/>
      <c r="BQ20" s="62"/>
      <c r="BR20" s="62"/>
      <c r="BS20" s="62"/>
      <c r="BT20" s="62"/>
      <c r="BU20" s="62"/>
      <c r="BV20" s="62"/>
      <c r="BW20" s="62"/>
      <c r="BX20" s="62"/>
    </row>
    <row r="21" spans="1:76" s="2" customFormat="1" ht="12.75">
      <c r="A21" s="34">
        <v>20</v>
      </c>
      <c r="B21" s="34" t="s">
        <v>156</v>
      </c>
      <c r="C21" s="34"/>
      <c r="D21" s="34" t="s">
        <v>194</v>
      </c>
      <c r="E21" s="34" t="s">
        <v>195</v>
      </c>
      <c r="F21" s="34"/>
      <c r="G21" s="34">
        <v>1960</v>
      </c>
      <c r="H21" s="172">
        <v>22290</v>
      </c>
      <c r="I21" s="34" t="s">
        <v>106</v>
      </c>
      <c r="J21" s="89"/>
      <c r="K21" s="55" t="s">
        <v>215</v>
      </c>
      <c r="L21" s="377"/>
      <c r="M21" s="39"/>
      <c r="N21" s="34"/>
      <c r="O21" s="34"/>
      <c r="P21" s="34"/>
      <c r="Q21" s="34"/>
      <c r="R21" s="34"/>
      <c r="S21" s="39"/>
      <c r="T21" s="39"/>
      <c r="U21" s="39"/>
      <c r="V21" s="39"/>
      <c r="W21" s="39"/>
      <c r="X21" s="262"/>
      <c r="Y21" s="262"/>
      <c r="Z21" s="262"/>
      <c r="AA21" s="262"/>
      <c r="AB21" s="54"/>
      <c r="AC21" s="54"/>
      <c r="AD21" s="96"/>
      <c r="BP21" s="62"/>
      <c r="BQ21" s="62"/>
      <c r="BR21" s="62"/>
      <c r="BS21" s="62"/>
      <c r="BT21" s="62"/>
      <c r="BU21" s="62"/>
      <c r="BV21" s="62"/>
      <c r="BW21" s="62"/>
      <c r="BX21" s="62"/>
    </row>
    <row r="22" spans="1:76" s="2" customFormat="1" ht="63.75">
      <c r="A22" s="34">
        <v>21</v>
      </c>
      <c r="B22" s="34" t="s">
        <v>157</v>
      </c>
      <c r="C22" s="34" t="s">
        <v>193</v>
      </c>
      <c r="D22" s="34" t="s">
        <v>194</v>
      </c>
      <c r="E22" s="34" t="s">
        <v>195</v>
      </c>
      <c r="F22" s="34"/>
      <c r="G22" s="34">
        <v>1901</v>
      </c>
      <c r="H22" s="172">
        <v>1498140</v>
      </c>
      <c r="I22" s="34" t="s">
        <v>833</v>
      </c>
      <c r="J22" s="89" t="s">
        <v>202</v>
      </c>
      <c r="K22" s="34" t="s">
        <v>216</v>
      </c>
      <c r="L22" s="377"/>
      <c r="M22" s="39"/>
      <c r="N22" s="269"/>
      <c r="O22" s="269"/>
      <c r="P22" s="269"/>
      <c r="Q22" s="39"/>
      <c r="R22" s="39"/>
      <c r="S22" s="39"/>
      <c r="T22" s="39"/>
      <c r="U22" s="39"/>
      <c r="V22" s="39"/>
      <c r="W22" s="39"/>
      <c r="X22" s="262"/>
      <c r="Y22" s="262"/>
      <c r="Z22" s="262"/>
      <c r="AA22" s="262"/>
      <c r="AB22" s="54"/>
      <c r="AC22" s="54"/>
      <c r="AD22" s="96"/>
      <c r="BP22" s="62"/>
      <c r="BQ22" s="62"/>
      <c r="BR22" s="62"/>
      <c r="BS22" s="62"/>
      <c r="BT22" s="62"/>
      <c r="BU22" s="62"/>
      <c r="BV22" s="62"/>
      <c r="BW22" s="62"/>
      <c r="BX22" s="62"/>
    </row>
    <row r="23" spans="1:76" s="2" customFormat="1" ht="12.75">
      <c r="A23" s="34">
        <v>22</v>
      </c>
      <c r="B23" s="34" t="s">
        <v>158</v>
      </c>
      <c r="C23" s="34"/>
      <c r="D23" s="34" t="s">
        <v>194</v>
      </c>
      <c r="E23" s="34" t="s">
        <v>195</v>
      </c>
      <c r="F23" s="34"/>
      <c r="G23" s="34">
        <v>1901</v>
      </c>
      <c r="H23" s="172">
        <v>6000</v>
      </c>
      <c r="I23" s="34" t="s">
        <v>106</v>
      </c>
      <c r="J23" s="89"/>
      <c r="K23" s="34" t="s">
        <v>216</v>
      </c>
      <c r="L23" s="377"/>
      <c r="M23" s="39"/>
      <c r="N23" s="157"/>
      <c r="O23" s="157"/>
      <c r="P23" s="157"/>
      <c r="Q23" s="39"/>
      <c r="R23" s="39"/>
      <c r="S23" s="39"/>
      <c r="T23" s="39"/>
      <c r="U23" s="39"/>
      <c r="V23" s="39"/>
      <c r="W23" s="39"/>
      <c r="X23" s="262"/>
      <c r="Y23" s="262"/>
      <c r="Z23" s="262"/>
      <c r="AA23" s="262"/>
      <c r="AB23" s="54"/>
      <c r="AC23" s="54"/>
      <c r="AD23" s="96"/>
      <c r="BP23" s="62"/>
      <c r="BQ23" s="62"/>
      <c r="BR23" s="62"/>
      <c r="BS23" s="62"/>
      <c r="BT23" s="62"/>
      <c r="BU23" s="62"/>
      <c r="BV23" s="62"/>
      <c r="BW23" s="62"/>
      <c r="BX23" s="62"/>
    </row>
    <row r="24" spans="1:76" s="2" customFormat="1" ht="12.75">
      <c r="A24" s="34">
        <v>23</v>
      </c>
      <c r="B24" s="34" t="s">
        <v>159</v>
      </c>
      <c r="C24" s="34"/>
      <c r="D24" s="34" t="s">
        <v>194</v>
      </c>
      <c r="E24" s="34" t="s">
        <v>195</v>
      </c>
      <c r="F24" s="34"/>
      <c r="G24" s="34">
        <v>2012</v>
      </c>
      <c r="H24" s="172">
        <v>417693.91</v>
      </c>
      <c r="I24" s="34" t="s">
        <v>106</v>
      </c>
      <c r="J24" s="89"/>
      <c r="K24" s="55" t="s">
        <v>217</v>
      </c>
      <c r="L24" s="377"/>
      <c r="M24" s="39"/>
      <c r="N24" s="157"/>
      <c r="O24" s="157"/>
      <c r="P24" s="157"/>
      <c r="Q24" s="39"/>
      <c r="R24" s="39"/>
      <c r="S24" s="39"/>
      <c r="T24" s="39"/>
      <c r="U24" s="39"/>
      <c r="V24" s="39"/>
      <c r="W24" s="39"/>
      <c r="X24" s="105"/>
      <c r="Y24" s="54"/>
      <c r="Z24" s="54"/>
      <c r="AA24" s="54"/>
      <c r="AB24" s="54"/>
      <c r="AC24" s="54"/>
      <c r="AD24" s="96"/>
      <c r="BP24" s="62"/>
      <c r="BQ24" s="62"/>
      <c r="BR24" s="62"/>
      <c r="BS24" s="62"/>
      <c r="BT24" s="62"/>
      <c r="BU24" s="62"/>
      <c r="BV24" s="62"/>
      <c r="BW24" s="62"/>
      <c r="BX24" s="62"/>
    </row>
    <row r="25" spans="1:76" s="2" customFormat="1" ht="12.75">
      <c r="A25" s="34">
        <v>24</v>
      </c>
      <c r="B25" s="34" t="s">
        <v>159</v>
      </c>
      <c r="C25" s="34"/>
      <c r="D25" s="34" t="s">
        <v>194</v>
      </c>
      <c r="E25" s="34" t="s">
        <v>195</v>
      </c>
      <c r="F25" s="34"/>
      <c r="G25" s="34">
        <v>2012</v>
      </c>
      <c r="H25" s="172">
        <v>661188.47</v>
      </c>
      <c r="I25" s="34" t="s">
        <v>106</v>
      </c>
      <c r="J25" s="89"/>
      <c r="K25" s="55" t="s">
        <v>218</v>
      </c>
      <c r="L25" s="377"/>
      <c r="M25" s="39"/>
      <c r="N25" s="157"/>
      <c r="O25" s="157"/>
      <c r="P25" s="157"/>
      <c r="Q25" s="39"/>
      <c r="R25" s="39"/>
      <c r="S25" s="39"/>
      <c r="T25" s="39"/>
      <c r="U25" s="39"/>
      <c r="V25" s="39"/>
      <c r="W25" s="39"/>
      <c r="X25" s="105"/>
      <c r="Y25" s="54"/>
      <c r="Z25" s="54"/>
      <c r="AA25" s="54"/>
      <c r="AB25" s="54"/>
      <c r="AC25" s="54"/>
      <c r="AD25" s="96"/>
      <c r="BP25" s="62"/>
      <c r="BQ25" s="62"/>
      <c r="BR25" s="62"/>
      <c r="BS25" s="62"/>
      <c r="BT25" s="62"/>
      <c r="BU25" s="62"/>
      <c r="BV25" s="62"/>
      <c r="BW25" s="62"/>
      <c r="BX25" s="62"/>
    </row>
    <row r="26" spans="1:76" s="2" customFormat="1" ht="12.75">
      <c r="A26" s="34">
        <v>25</v>
      </c>
      <c r="B26" s="34" t="s">
        <v>160</v>
      </c>
      <c r="C26" s="34"/>
      <c r="D26" s="34" t="s">
        <v>194</v>
      </c>
      <c r="E26" s="34" t="s">
        <v>195</v>
      </c>
      <c r="F26" s="34"/>
      <c r="G26" s="34">
        <v>2008</v>
      </c>
      <c r="H26" s="172">
        <v>7106.5</v>
      </c>
      <c r="I26" s="34" t="s">
        <v>106</v>
      </c>
      <c r="J26" s="89"/>
      <c r="K26" s="55" t="s">
        <v>219</v>
      </c>
      <c r="L26" s="377"/>
      <c r="M26" s="39"/>
      <c r="N26" s="157"/>
      <c r="O26" s="157"/>
      <c r="P26" s="157"/>
      <c r="Q26" s="39"/>
      <c r="R26" s="39"/>
      <c r="S26" s="39"/>
      <c r="T26" s="39"/>
      <c r="U26" s="39"/>
      <c r="V26" s="39"/>
      <c r="W26" s="39"/>
      <c r="X26" s="105"/>
      <c r="Y26" s="54"/>
      <c r="Z26" s="54"/>
      <c r="AA26" s="54"/>
      <c r="AB26" s="54"/>
      <c r="AC26" s="54"/>
      <c r="AD26" s="96"/>
      <c r="BP26" s="62"/>
      <c r="BQ26" s="62"/>
      <c r="BR26" s="62"/>
      <c r="BS26" s="62"/>
      <c r="BT26" s="62"/>
      <c r="BU26" s="62"/>
      <c r="BV26" s="62"/>
      <c r="BW26" s="62"/>
      <c r="BX26" s="62"/>
    </row>
    <row r="27" spans="1:76" s="2" customFormat="1" ht="12.75">
      <c r="A27" s="34">
        <v>26</v>
      </c>
      <c r="B27" s="34" t="s">
        <v>160</v>
      </c>
      <c r="C27" s="34"/>
      <c r="D27" s="34" t="s">
        <v>194</v>
      </c>
      <c r="E27" s="34" t="s">
        <v>195</v>
      </c>
      <c r="F27" s="34"/>
      <c r="G27" s="34">
        <v>2011</v>
      </c>
      <c r="H27" s="172">
        <v>7118.5</v>
      </c>
      <c r="I27" s="34" t="s">
        <v>106</v>
      </c>
      <c r="J27" s="89"/>
      <c r="K27" s="55" t="s">
        <v>217</v>
      </c>
      <c r="L27" s="377"/>
      <c r="M27" s="39"/>
      <c r="N27" s="157"/>
      <c r="O27" s="157"/>
      <c r="P27" s="157"/>
      <c r="Q27" s="39"/>
      <c r="R27" s="39"/>
      <c r="S27" s="39"/>
      <c r="T27" s="39"/>
      <c r="U27" s="39"/>
      <c r="V27" s="39"/>
      <c r="W27" s="39"/>
      <c r="X27" s="105"/>
      <c r="Y27" s="54"/>
      <c r="Z27" s="54"/>
      <c r="AA27" s="54"/>
      <c r="AB27" s="54"/>
      <c r="AC27" s="54"/>
      <c r="AD27" s="96"/>
      <c r="BP27" s="62"/>
      <c r="BQ27" s="62"/>
      <c r="BR27" s="62"/>
      <c r="BS27" s="62"/>
      <c r="BT27" s="62"/>
      <c r="BU27" s="62"/>
      <c r="BV27" s="62"/>
      <c r="BW27" s="62"/>
      <c r="BX27" s="62"/>
    </row>
    <row r="28" spans="1:76" s="2" customFormat="1" ht="12.75">
      <c r="A28" s="34">
        <v>27</v>
      </c>
      <c r="B28" s="34" t="s">
        <v>160</v>
      </c>
      <c r="C28" s="34"/>
      <c r="D28" s="34" t="s">
        <v>194</v>
      </c>
      <c r="E28" s="34" t="s">
        <v>195</v>
      </c>
      <c r="F28" s="34"/>
      <c r="G28" s="34">
        <v>2008</v>
      </c>
      <c r="H28" s="172">
        <v>8045.29</v>
      </c>
      <c r="I28" s="34" t="s">
        <v>106</v>
      </c>
      <c r="J28" s="89"/>
      <c r="K28" s="55" t="s">
        <v>219</v>
      </c>
      <c r="L28" s="377"/>
      <c r="M28" s="39"/>
      <c r="N28" s="157"/>
      <c r="O28" s="157"/>
      <c r="P28" s="157"/>
      <c r="Q28" s="39"/>
      <c r="R28" s="39"/>
      <c r="S28" s="39"/>
      <c r="T28" s="39"/>
      <c r="U28" s="39"/>
      <c r="V28" s="39"/>
      <c r="W28" s="39"/>
      <c r="X28" s="105"/>
      <c r="Y28" s="54"/>
      <c r="Z28" s="54"/>
      <c r="AA28" s="54"/>
      <c r="AB28" s="54"/>
      <c r="AC28" s="54"/>
      <c r="AD28" s="96"/>
      <c r="BP28" s="62"/>
      <c r="BQ28" s="62"/>
      <c r="BR28" s="62"/>
      <c r="BS28" s="62"/>
      <c r="BT28" s="62"/>
      <c r="BU28" s="62"/>
      <c r="BV28" s="62"/>
      <c r="BW28" s="62"/>
      <c r="BX28" s="62"/>
    </row>
    <row r="29" spans="1:76" s="2" customFormat="1" ht="12.75">
      <c r="A29" s="34">
        <v>28</v>
      </c>
      <c r="B29" s="34" t="s">
        <v>160</v>
      </c>
      <c r="C29" s="34"/>
      <c r="D29" s="34" t="s">
        <v>194</v>
      </c>
      <c r="E29" s="34" t="s">
        <v>195</v>
      </c>
      <c r="F29" s="34"/>
      <c r="G29" s="34">
        <v>2009</v>
      </c>
      <c r="H29" s="172">
        <v>12893.86</v>
      </c>
      <c r="I29" s="34" t="s">
        <v>106</v>
      </c>
      <c r="J29" s="89"/>
      <c r="K29" s="55" t="s">
        <v>220</v>
      </c>
      <c r="L29" s="377"/>
      <c r="M29" s="39"/>
      <c r="N29" s="157"/>
      <c r="O29" s="157"/>
      <c r="P29" s="157"/>
      <c r="Q29" s="39"/>
      <c r="R29" s="39"/>
      <c r="S29" s="39"/>
      <c r="T29" s="39"/>
      <c r="U29" s="39"/>
      <c r="V29" s="39"/>
      <c r="W29" s="39"/>
      <c r="X29" s="105"/>
      <c r="Y29" s="54"/>
      <c r="Z29" s="54"/>
      <c r="AA29" s="54"/>
      <c r="AB29" s="54"/>
      <c r="AC29" s="54"/>
      <c r="AD29" s="96"/>
      <c r="BP29" s="62"/>
      <c r="BQ29" s="62"/>
      <c r="BR29" s="62"/>
      <c r="BS29" s="62"/>
      <c r="BT29" s="62"/>
      <c r="BU29" s="62"/>
      <c r="BV29" s="62"/>
      <c r="BW29" s="62"/>
      <c r="BX29" s="62"/>
    </row>
    <row r="30" spans="1:76" s="2" customFormat="1" ht="12.75">
      <c r="A30" s="34">
        <v>29</v>
      </c>
      <c r="B30" s="34" t="s">
        <v>161</v>
      </c>
      <c r="C30" s="34"/>
      <c r="D30" s="34" t="s">
        <v>194</v>
      </c>
      <c r="E30" s="34" t="s">
        <v>195</v>
      </c>
      <c r="F30" s="34"/>
      <c r="G30" s="34">
        <v>2014</v>
      </c>
      <c r="H30" s="172">
        <v>4612.5</v>
      </c>
      <c r="I30" s="34" t="s">
        <v>106</v>
      </c>
      <c r="J30" s="89"/>
      <c r="K30" s="55" t="s">
        <v>221</v>
      </c>
      <c r="L30" s="377"/>
      <c r="M30" s="39"/>
      <c r="N30" s="157"/>
      <c r="O30" s="157"/>
      <c r="P30" s="157"/>
      <c r="Q30" s="39"/>
      <c r="R30" s="39"/>
      <c r="S30" s="39"/>
      <c r="T30" s="39"/>
      <c r="U30" s="39"/>
      <c r="V30" s="39"/>
      <c r="W30" s="39"/>
      <c r="X30" s="105"/>
      <c r="Y30" s="54"/>
      <c r="Z30" s="54"/>
      <c r="AA30" s="54"/>
      <c r="AB30" s="54"/>
      <c r="AC30" s="54"/>
      <c r="AD30" s="96"/>
      <c r="BP30" s="62"/>
      <c r="BQ30" s="62"/>
      <c r="BR30" s="62"/>
      <c r="BS30" s="62"/>
      <c r="BT30" s="62"/>
      <c r="BU30" s="62"/>
      <c r="BV30" s="62"/>
      <c r="BW30" s="62"/>
      <c r="BX30" s="62"/>
    </row>
    <row r="31" spans="1:76" s="2" customFormat="1" ht="12.75">
      <c r="A31" s="34">
        <v>30</v>
      </c>
      <c r="B31" s="34" t="s">
        <v>160</v>
      </c>
      <c r="C31" s="34"/>
      <c r="D31" s="34" t="s">
        <v>194</v>
      </c>
      <c r="E31" s="34" t="s">
        <v>195</v>
      </c>
      <c r="F31" s="34"/>
      <c r="G31" s="34">
        <v>2009</v>
      </c>
      <c r="H31" s="172">
        <v>12893.87</v>
      </c>
      <c r="I31" s="34" t="s">
        <v>106</v>
      </c>
      <c r="J31" s="89"/>
      <c r="K31" s="55" t="s">
        <v>222</v>
      </c>
      <c r="L31" s="377"/>
      <c r="M31" s="39"/>
      <c r="N31" s="157"/>
      <c r="O31" s="157"/>
      <c r="P31" s="157"/>
      <c r="Q31" s="39"/>
      <c r="R31" s="39"/>
      <c r="S31" s="39"/>
      <c r="T31" s="39"/>
      <c r="U31" s="39"/>
      <c r="V31" s="39"/>
      <c r="W31" s="39"/>
      <c r="X31" s="105"/>
      <c r="Y31" s="54"/>
      <c r="Z31" s="54"/>
      <c r="AA31" s="54"/>
      <c r="AB31" s="54"/>
      <c r="AC31" s="54"/>
      <c r="AD31" s="96"/>
      <c r="BP31" s="62"/>
      <c r="BQ31" s="62"/>
      <c r="BR31" s="62"/>
      <c r="BS31" s="62"/>
      <c r="BT31" s="62"/>
      <c r="BU31" s="62"/>
      <c r="BV31" s="62"/>
      <c r="BW31" s="62"/>
      <c r="BX31" s="62"/>
    </row>
    <row r="32" spans="1:76" s="2" customFormat="1" ht="12.75">
      <c r="A32" s="34">
        <v>31</v>
      </c>
      <c r="B32" s="34" t="s">
        <v>162</v>
      </c>
      <c r="C32" s="34"/>
      <c r="D32" s="34" t="s">
        <v>194</v>
      </c>
      <c r="E32" s="34" t="s">
        <v>195</v>
      </c>
      <c r="F32" s="34"/>
      <c r="G32" s="34"/>
      <c r="H32" s="172">
        <v>3447392.24</v>
      </c>
      <c r="I32" s="34" t="s">
        <v>106</v>
      </c>
      <c r="J32" s="89"/>
      <c r="K32" s="55" t="s">
        <v>988</v>
      </c>
      <c r="L32" s="377"/>
      <c r="M32" s="39"/>
      <c r="N32" s="157"/>
      <c r="O32" s="157"/>
      <c r="P32" s="157"/>
      <c r="Q32" s="39"/>
      <c r="R32" s="39"/>
      <c r="S32" s="39"/>
      <c r="T32" s="39"/>
      <c r="U32" s="39"/>
      <c r="V32" s="39"/>
      <c r="W32" s="39"/>
      <c r="X32" s="105"/>
      <c r="Y32" s="54"/>
      <c r="Z32" s="54"/>
      <c r="AA32" s="54"/>
      <c r="AB32" s="54"/>
      <c r="AC32" s="54"/>
      <c r="AD32" s="96"/>
      <c r="BP32" s="62"/>
      <c r="BQ32" s="62"/>
      <c r="BR32" s="62"/>
      <c r="BS32" s="62"/>
      <c r="BT32" s="62"/>
      <c r="BU32" s="62"/>
      <c r="BV32" s="62"/>
      <c r="BW32" s="62"/>
      <c r="BX32" s="62"/>
    </row>
    <row r="33" spans="1:76" s="2" customFormat="1" ht="12.75">
      <c r="A33" s="34">
        <v>32</v>
      </c>
      <c r="B33" s="34" t="s">
        <v>163</v>
      </c>
      <c r="C33" s="34"/>
      <c r="D33" s="34" t="s">
        <v>194</v>
      </c>
      <c r="E33" s="34" t="s">
        <v>195</v>
      </c>
      <c r="F33" s="34"/>
      <c r="G33" s="34">
        <v>2009</v>
      </c>
      <c r="H33" s="172">
        <v>256179.98</v>
      </c>
      <c r="I33" s="34" t="s">
        <v>106</v>
      </c>
      <c r="J33" s="89"/>
      <c r="K33" s="55" t="s">
        <v>217</v>
      </c>
      <c r="L33" s="377"/>
      <c r="M33" s="39"/>
      <c r="N33" s="157"/>
      <c r="O33" s="157"/>
      <c r="P33" s="157"/>
      <c r="Q33" s="39"/>
      <c r="R33" s="39"/>
      <c r="S33" s="39"/>
      <c r="T33" s="39"/>
      <c r="U33" s="39"/>
      <c r="V33" s="39"/>
      <c r="W33" s="39"/>
      <c r="X33" s="105"/>
      <c r="Y33" s="54"/>
      <c r="Z33" s="54"/>
      <c r="AA33" s="54"/>
      <c r="AB33" s="54"/>
      <c r="AC33" s="54"/>
      <c r="AD33" s="96"/>
      <c r="BP33" s="62"/>
      <c r="BQ33" s="62"/>
      <c r="BR33" s="62"/>
      <c r="BS33" s="62"/>
      <c r="BT33" s="62"/>
      <c r="BU33" s="62"/>
      <c r="BV33" s="62"/>
      <c r="BW33" s="62"/>
      <c r="BX33" s="62"/>
    </row>
    <row r="34" spans="1:76" s="2" customFormat="1" ht="12.75">
      <c r="A34" s="34">
        <v>33</v>
      </c>
      <c r="B34" s="34" t="s">
        <v>164</v>
      </c>
      <c r="C34" s="34"/>
      <c r="D34" s="34" t="s">
        <v>194</v>
      </c>
      <c r="E34" s="34" t="s">
        <v>195</v>
      </c>
      <c r="F34" s="34"/>
      <c r="G34" s="34">
        <v>2009</v>
      </c>
      <c r="H34" s="172">
        <v>200250.73</v>
      </c>
      <c r="I34" s="34" t="s">
        <v>106</v>
      </c>
      <c r="J34" s="89"/>
      <c r="K34" s="55" t="s">
        <v>217</v>
      </c>
      <c r="L34" s="377"/>
      <c r="M34" s="39"/>
      <c r="N34" s="157"/>
      <c r="O34" s="157"/>
      <c r="P34" s="157"/>
      <c r="Q34" s="39"/>
      <c r="R34" s="39"/>
      <c r="S34" s="39"/>
      <c r="T34" s="39"/>
      <c r="U34" s="39"/>
      <c r="V34" s="39"/>
      <c r="W34" s="39"/>
      <c r="X34" s="105"/>
      <c r="Y34" s="54"/>
      <c r="Z34" s="54"/>
      <c r="AA34" s="54"/>
      <c r="AB34" s="54"/>
      <c r="AC34" s="54"/>
      <c r="AD34" s="96"/>
      <c r="BP34" s="62"/>
      <c r="BQ34" s="62"/>
      <c r="BR34" s="62"/>
      <c r="BS34" s="62"/>
      <c r="BT34" s="62"/>
      <c r="BU34" s="62"/>
      <c r="BV34" s="62"/>
      <c r="BW34" s="62"/>
      <c r="BX34" s="62"/>
    </row>
    <row r="35" spans="1:76" s="2" customFormat="1" ht="12.75">
      <c r="A35" s="34">
        <v>34</v>
      </c>
      <c r="B35" s="34" t="s">
        <v>165</v>
      </c>
      <c r="C35" s="34"/>
      <c r="D35" s="34" t="s">
        <v>194</v>
      </c>
      <c r="E35" s="34" t="s">
        <v>195</v>
      </c>
      <c r="F35" s="34"/>
      <c r="G35" s="34">
        <v>2009</v>
      </c>
      <c r="H35" s="172">
        <v>175588</v>
      </c>
      <c r="I35" s="34" t="s">
        <v>106</v>
      </c>
      <c r="J35" s="89"/>
      <c r="K35" s="55" t="s">
        <v>224</v>
      </c>
      <c r="L35" s="377"/>
      <c r="M35" s="39"/>
      <c r="N35" s="157"/>
      <c r="O35" s="157"/>
      <c r="P35" s="157"/>
      <c r="Q35" s="39"/>
      <c r="R35" s="39"/>
      <c r="S35" s="39"/>
      <c r="T35" s="39"/>
      <c r="U35" s="39"/>
      <c r="V35" s="39"/>
      <c r="W35" s="39"/>
      <c r="X35" s="105"/>
      <c r="Y35" s="54"/>
      <c r="Z35" s="54"/>
      <c r="AA35" s="54"/>
      <c r="AB35" s="54"/>
      <c r="AC35" s="54"/>
      <c r="AD35" s="96"/>
      <c r="BP35" s="62"/>
      <c r="BQ35" s="62"/>
      <c r="BR35" s="62"/>
      <c r="BS35" s="62"/>
      <c r="BT35" s="62"/>
      <c r="BU35" s="62"/>
      <c r="BV35" s="62"/>
      <c r="BW35" s="62"/>
      <c r="BX35" s="62"/>
    </row>
    <row r="36" spans="1:76" s="2" customFormat="1" ht="12.75">
      <c r="A36" s="34">
        <v>35</v>
      </c>
      <c r="B36" s="34" t="s">
        <v>166</v>
      </c>
      <c r="C36" s="34"/>
      <c r="D36" s="34" t="s">
        <v>194</v>
      </c>
      <c r="E36" s="34" t="s">
        <v>195</v>
      </c>
      <c r="F36" s="34"/>
      <c r="G36" s="34">
        <v>2009</v>
      </c>
      <c r="H36" s="172">
        <v>105356.53</v>
      </c>
      <c r="I36" s="34" t="s">
        <v>106</v>
      </c>
      <c r="J36" s="89"/>
      <c r="K36" s="55" t="s">
        <v>220</v>
      </c>
      <c r="L36" s="377"/>
      <c r="M36" s="39"/>
      <c r="N36" s="157"/>
      <c r="O36" s="157"/>
      <c r="P36" s="157"/>
      <c r="Q36" s="39"/>
      <c r="R36" s="39"/>
      <c r="S36" s="39"/>
      <c r="T36" s="39"/>
      <c r="U36" s="39"/>
      <c r="V36" s="39"/>
      <c r="W36" s="39"/>
      <c r="X36" s="105"/>
      <c r="Y36" s="54"/>
      <c r="Z36" s="54"/>
      <c r="AA36" s="54"/>
      <c r="AB36" s="54"/>
      <c r="AC36" s="54"/>
      <c r="AD36" s="96"/>
      <c r="BP36" s="62"/>
      <c r="BQ36" s="62"/>
      <c r="BR36" s="62"/>
      <c r="BS36" s="62"/>
      <c r="BT36" s="62"/>
      <c r="BU36" s="62"/>
      <c r="BV36" s="62"/>
      <c r="BW36" s="62"/>
      <c r="BX36" s="62"/>
    </row>
    <row r="37" spans="1:76" s="2" customFormat="1" ht="12.75">
      <c r="A37" s="34">
        <v>36</v>
      </c>
      <c r="B37" s="34" t="s">
        <v>167</v>
      </c>
      <c r="C37" s="34"/>
      <c r="D37" s="34"/>
      <c r="E37" s="34" t="s">
        <v>195</v>
      </c>
      <c r="F37" s="34"/>
      <c r="G37" s="34">
        <v>2009</v>
      </c>
      <c r="H37" s="172">
        <v>30000</v>
      </c>
      <c r="I37" s="34" t="s">
        <v>106</v>
      </c>
      <c r="J37" s="89"/>
      <c r="K37" s="55" t="s">
        <v>225</v>
      </c>
      <c r="L37" s="377"/>
      <c r="M37" s="39"/>
      <c r="N37" s="157"/>
      <c r="O37" s="157"/>
      <c r="P37" s="157"/>
      <c r="Q37" s="39"/>
      <c r="R37" s="39"/>
      <c r="S37" s="39"/>
      <c r="T37" s="39"/>
      <c r="U37" s="39"/>
      <c r="V37" s="39"/>
      <c r="W37" s="39"/>
      <c r="X37" s="105"/>
      <c r="Y37" s="54"/>
      <c r="Z37" s="54"/>
      <c r="AA37" s="54"/>
      <c r="AB37" s="54"/>
      <c r="AC37" s="54"/>
      <c r="AD37" s="96"/>
      <c r="BP37" s="62"/>
      <c r="BQ37" s="62"/>
      <c r="BR37" s="62"/>
      <c r="BS37" s="62"/>
      <c r="BT37" s="62"/>
      <c r="BU37" s="62"/>
      <c r="BV37" s="62"/>
      <c r="BW37" s="62"/>
      <c r="BX37" s="62"/>
    </row>
    <row r="38" spans="1:76" s="2" customFormat="1" ht="12.75">
      <c r="A38" s="34">
        <v>37</v>
      </c>
      <c r="B38" s="34" t="s">
        <v>168</v>
      </c>
      <c r="C38" s="34"/>
      <c r="D38" s="34"/>
      <c r="E38" s="34" t="s">
        <v>195</v>
      </c>
      <c r="F38" s="34"/>
      <c r="G38" s="34">
        <v>2006</v>
      </c>
      <c r="H38" s="172">
        <v>20000</v>
      </c>
      <c r="I38" s="34" t="s">
        <v>106</v>
      </c>
      <c r="J38" s="89"/>
      <c r="K38" s="55" t="s">
        <v>226</v>
      </c>
      <c r="L38" s="377"/>
      <c r="M38" s="39"/>
      <c r="N38" s="157"/>
      <c r="O38" s="157"/>
      <c r="P38" s="157"/>
      <c r="Q38" s="39"/>
      <c r="R38" s="39"/>
      <c r="S38" s="39"/>
      <c r="T38" s="39"/>
      <c r="U38" s="39"/>
      <c r="V38" s="39"/>
      <c r="W38" s="39"/>
      <c r="X38" s="105"/>
      <c r="Y38" s="54"/>
      <c r="Z38" s="54"/>
      <c r="AA38" s="54"/>
      <c r="AB38" s="54"/>
      <c r="AC38" s="54"/>
      <c r="AD38" s="96"/>
      <c r="BP38" s="62"/>
      <c r="BQ38" s="62"/>
      <c r="BR38" s="62"/>
      <c r="BS38" s="62"/>
      <c r="BT38" s="62"/>
      <c r="BU38" s="62"/>
      <c r="BV38" s="62"/>
      <c r="BW38" s="62"/>
      <c r="BX38" s="62"/>
    </row>
    <row r="39" spans="1:76" s="2" customFormat="1" ht="12.75">
      <c r="A39" s="34">
        <v>38</v>
      </c>
      <c r="B39" s="34" t="s">
        <v>169</v>
      </c>
      <c r="C39" s="34"/>
      <c r="D39" s="34"/>
      <c r="E39" s="34" t="s">
        <v>195</v>
      </c>
      <c r="F39" s="34"/>
      <c r="G39" s="34">
        <v>2009</v>
      </c>
      <c r="H39" s="172">
        <v>8905.17</v>
      </c>
      <c r="I39" s="34" t="s">
        <v>106</v>
      </c>
      <c r="J39" s="89"/>
      <c r="K39" s="55" t="s">
        <v>227</v>
      </c>
      <c r="L39" s="377"/>
      <c r="M39" s="39"/>
      <c r="N39" s="157"/>
      <c r="O39" s="157"/>
      <c r="P39" s="157"/>
      <c r="Q39" s="39"/>
      <c r="R39" s="39"/>
      <c r="S39" s="39"/>
      <c r="T39" s="39"/>
      <c r="U39" s="39"/>
      <c r="V39" s="39"/>
      <c r="W39" s="39"/>
      <c r="X39" s="105"/>
      <c r="Y39" s="54"/>
      <c r="Z39" s="54"/>
      <c r="AA39" s="54"/>
      <c r="AB39" s="54"/>
      <c r="AC39" s="54"/>
      <c r="AD39" s="96"/>
      <c r="BP39" s="62"/>
      <c r="BQ39" s="62"/>
      <c r="BR39" s="62"/>
      <c r="BS39" s="62"/>
      <c r="BT39" s="62"/>
      <c r="BU39" s="62"/>
      <c r="BV39" s="62"/>
      <c r="BW39" s="62"/>
      <c r="BX39" s="62"/>
    </row>
    <row r="40" spans="1:76" s="2" customFormat="1" ht="12.75">
      <c r="A40" s="34">
        <v>39</v>
      </c>
      <c r="B40" s="34" t="s">
        <v>170</v>
      </c>
      <c r="C40" s="34"/>
      <c r="D40" s="34"/>
      <c r="E40" s="34" t="s">
        <v>195</v>
      </c>
      <c r="F40" s="34"/>
      <c r="G40" s="34">
        <v>2006</v>
      </c>
      <c r="H40" s="172">
        <v>18849</v>
      </c>
      <c r="I40" s="34" t="s">
        <v>106</v>
      </c>
      <c r="J40" s="89"/>
      <c r="K40" s="55" t="s">
        <v>988</v>
      </c>
      <c r="L40" s="377"/>
      <c r="M40" s="39"/>
      <c r="N40" s="157"/>
      <c r="O40" s="157"/>
      <c r="P40" s="157"/>
      <c r="Q40" s="39"/>
      <c r="R40" s="39"/>
      <c r="S40" s="39"/>
      <c r="T40" s="39"/>
      <c r="U40" s="39"/>
      <c r="V40" s="39"/>
      <c r="W40" s="39"/>
      <c r="X40" s="105"/>
      <c r="Y40" s="54"/>
      <c r="Z40" s="54"/>
      <c r="AA40" s="54"/>
      <c r="AB40" s="54"/>
      <c r="AC40" s="54"/>
      <c r="AD40" s="96"/>
      <c r="BP40" s="62"/>
      <c r="BQ40" s="62"/>
      <c r="BR40" s="62"/>
      <c r="BS40" s="62"/>
      <c r="BT40" s="62"/>
      <c r="BU40" s="62"/>
      <c r="BV40" s="62"/>
      <c r="BW40" s="62"/>
      <c r="BX40" s="62"/>
    </row>
    <row r="41" spans="1:76" s="2" customFormat="1" ht="12.75">
      <c r="A41" s="34">
        <v>40</v>
      </c>
      <c r="B41" s="34" t="s">
        <v>171</v>
      </c>
      <c r="C41" s="34"/>
      <c r="D41" s="34" t="s">
        <v>194</v>
      </c>
      <c r="E41" s="34" t="s">
        <v>195</v>
      </c>
      <c r="F41" s="34"/>
      <c r="G41" s="34">
        <v>2011</v>
      </c>
      <c r="H41" s="172">
        <v>24600</v>
      </c>
      <c r="I41" s="34" t="s">
        <v>106</v>
      </c>
      <c r="J41" s="89"/>
      <c r="K41" s="55" t="s">
        <v>228</v>
      </c>
      <c r="L41" s="377"/>
      <c r="M41" s="39"/>
      <c r="N41" s="157"/>
      <c r="O41" s="157"/>
      <c r="P41" s="157"/>
      <c r="Q41" s="39"/>
      <c r="R41" s="39"/>
      <c r="S41" s="39"/>
      <c r="T41" s="39"/>
      <c r="U41" s="39"/>
      <c r="V41" s="39"/>
      <c r="W41" s="39"/>
      <c r="X41" s="105"/>
      <c r="Y41" s="54"/>
      <c r="Z41" s="54"/>
      <c r="AA41" s="54"/>
      <c r="AB41" s="54"/>
      <c r="AC41" s="54"/>
      <c r="AD41" s="96"/>
      <c r="BP41" s="62"/>
      <c r="BQ41" s="62"/>
      <c r="BR41" s="62"/>
      <c r="BS41" s="62"/>
      <c r="BT41" s="62"/>
      <c r="BU41" s="62"/>
      <c r="BV41" s="62"/>
      <c r="BW41" s="62"/>
      <c r="BX41" s="62"/>
    </row>
    <row r="42" spans="1:76" s="2" customFormat="1" ht="12.75">
      <c r="A42" s="34">
        <v>41</v>
      </c>
      <c r="B42" s="34" t="s">
        <v>172</v>
      </c>
      <c r="C42" s="34"/>
      <c r="D42" s="34" t="s">
        <v>194</v>
      </c>
      <c r="E42" s="34" t="s">
        <v>195</v>
      </c>
      <c r="F42" s="34"/>
      <c r="G42" s="34">
        <v>2012</v>
      </c>
      <c r="H42" s="172">
        <v>4895.5</v>
      </c>
      <c r="I42" s="34" t="s">
        <v>106</v>
      </c>
      <c r="J42" s="89"/>
      <c r="K42" s="55"/>
      <c r="L42" s="377"/>
      <c r="M42" s="39"/>
      <c r="N42" s="157"/>
      <c r="O42" s="157"/>
      <c r="P42" s="157"/>
      <c r="Q42" s="39"/>
      <c r="R42" s="39"/>
      <c r="S42" s="39"/>
      <c r="T42" s="39"/>
      <c r="U42" s="39"/>
      <c r="V42" s="39"/>
      <c r="W42" s="39"/>
      <c r="X42" s="105"/>
      <c r="Y42" s="54"/>
      <c r="Z42" s="54"/>
      <c r="AA42" s="54"/>
      <c r="AB42" s="54"/>
      <c r="AC42" s="54"/>
      <c r="AD42" s="96"/>
      <c r="BP42" s="62"/>
      <c r="BQ42" s="62"/>
      <c r="BR42" s="62"/>
      <c r="BS42" s="62"/>
      <c r="BT42" s="62"/>
      <c r="BU42" s="62"/>
      <c r="BV42" s="62"/>
      <c r="BW42" s="62"/>
      <c r="BX42" s="62"/>
    </row>
    <row r="43" spans="1:76" s="2" customFormat="1" ht="12.75">
      <c r="A43" s="34">
        <v>42</v>
      </c>
      <c r="B43" s="34" t="s">
        <v>173</v>
      </c>
      <c r="C43" s="34"/>
      <c r="D43" s="34" t="s">
        <v>194</v>
      </c>
      <c r="E43" s="34" t="s">
        <v>195</v>
      </c>
      <c r="F43" s="34"/>
      <c r="G43" s="34">
        <v>2006</v>
      </c>
      <c r="H43" s="172">
        <v>9910.65</v>
      </c>
      <c r="I43" s="34" t="s">
        <v>106</v>
      </c>
      <c r="J43" s="89"/>
      <c r="K43" s="55" t="s">
        <v>229</v>
      </c>
      <c r="L43" s="377"/>
      <c r="M43" s="39"/>
      <c r="N43" s="157"/>
      <c r="O43" s="157"/>
      <c r="P43" s="157"/>
      <c r="Q43" s="39"/>
      <c r="R43" s="39"/>
      <c r="S43" s="39"/>
      <c r="T43" s="39"/>
      <c r="U43" s="39"/>
      <c r="V43" s="39"/>
      <c r="W43" s="39"/>
      <c r="X43" s="105"/>
      <c r="Y43" s="54"/>
      <c r="Z43" s="54"/>
      <c r="AA43" s="54"/>
      <c r="AB43" s="54"/>
      <c r="AC43" s="54"/>
      <c r="AD43" s="96"/>
      <c r="BP43" s="62"/>
      <c r="BQ43" s="62"/>
      <c r="BR43" s="62"/>
      <c r="BS43" s="62"/>
      <c r="BT43" s="62"/>
      <c r="BU43" s="62"/>
      <c r="BV43" s="62"/>
      <c r="BW43" s="62"/>
      <c r="BX43" s="62"/>
    </row>
    <row r="44" spans="1:76" s="2" customFormat="1" ht="12.75">
      <c r="A44" s="34">
        <v>43</v>
      </c>
      <c r="B44" s="34" t="s">
        <v>174</v>
      </c>
      <c r="C44" s="34"/>
      <c r="D44" s="34" t="s">
        <v>194</v>
      </c>
      <c r="E44" s="34" t="s">
        <v>195</v>
      </c>
      <c r="F44" s="34"/>
      <c r="G44" s="34">
        <v>2012</v>
      </c>
      <c r="H44" s="172">
        <v>14528.41</v>
      </c>
      <c r="I44" s="34" t="s">
        <v>106</v>
      </c>
      <c r="J44" s="89"/>
      <c r="K44" s="55" t="s">
        <v>230</v>
      </c>
      <c r="L44" s="377"/>
      <c r="M44" s="39"/>
      <c r="N44" s="157"/>
      <c r="O44" s="157"/>
      <c r="P44" s="157"/>
      <c r="Q44" s="39"/>
      <c r="R44" s="39"/>
      <c r="S44" s="39"/>
      <c r="T44" s="39"/>
      <c r="U44" s="39"/>
      <c r="V44" s="39"/>
      <c r="W44" s="39"/>
      <c r="X44" s="105"/>
      <c r="Y44" s="54"/>
      <c r="Z44" s="54"/>
      <c r="AA44" s="54"/>
      <c r="AB44" s="54"/>
      <c r="AC44" s="54"/>
      <c r="AD44" s="96"/>
      <c r="BP44" s="62"/>
      <c r="BQ44" s="62"/>
      <c r="BR44" s="62"/>
      <c r="BS44" s="62"/>
      <c r="BT44" s="62"/>
      <c r="BU44" s="62"/>
      <c r="BV44" s="62"/>
      <c r="BW44" s="62"/>
      <c r="BX44" s="62"/>
    </row>
    <row r="45" spans="1:76" s="2" customFormat="1" ht="12.75">
      <c r="A45" s="34">
        <v>44</v>
      </c>
      <c r="B45" s="34" t="s">
        <v>175</v>
      </c>
      <c r="C45" s="34"/>
      <c r="D45" s="34" t="s">
        <v>194</v>
      </c>
      <c r="E45" s="34" t="s">
        <v>195</v>
      </c>
      <c r="F45" s="34"/>
      <c r="G45" s="34">
        <v>2012</v>
      </c>
      <c r="H45" s="172">
        <v>32358.73</v>
      </c>
      <c r="I45" s="34" t="s">
        <v>106</v>
      </c>
      <c r="J45" s="89"/>
      <c r="K45" s="55" t="s">
        <v>217</v>
      </c>
      <c r="L45" s="377"/>
      <c r="M45" s="39"/>
      <c r="N45" s="157"/>
      <c r="O45" s="157"/>
      <c r="P45" s="157"/>
      <c r="Q45" s="39"/>
      <c r="R45" s="39"/>
      <c r="S45" s="39"/>
      <c r="T45" s="39"/>
      <c r="U45" s="39"/>
      <c r="V45" s="39"/>
      <c r="W45" s="39"/>
      <c r="X45" s="105"/>
      <c r="Y45" s="54"/>
      <c r="Z45" s="54"/>
      <c r="AA45" s="54"/>
      <c r="AB45" s="54"/>
      <c r="AC45" s="54"/>
      <c r="AD45" s="96"/>
      <c r="BP45" s="62"/>
      <c r="BQ45" s="62"/>
      <c r="BR45" s="62"/>
      <c r="BS45" s="62"/>
      <c r="BT45" s="62"/>
      <c r="BU45" s="62"/>
      <c r="BV45" s="62"/>
      <c r="BW45" s="62"/>
      <c r="BX45" s="62"/>
    </row>
    <row r="46" spans="1:76" s="2" customFormat="1" ht="12.75">
      <c r="A46" s="34">
        <v>45</v>
      </c>
      <c r="B46" s="34" t="s">
        <v>176</v>
      </c>
      <c r="C46" s="34"/>
      <c r="D46" s="34" t="s">
        <v>194</v>
      </c>
      <c r="E46" s="34" t="s">
        <v>195</v>
      </c>
      <c r="F46" s="34"/>
      <c r="G46" s="34">
        <v>2012</v>
      </c>
      <c r="H46" s="172">
        <v>47547.52</v>
      </c>
      <c r="I46" s="34" t="s">
        <v>106</v>
      </c>
      <c r="J46" s="89"/>
      <c r="K46" s="55" t="s">
        <v>217</v>
      </c>
      <c r="L46" s="377"/>
      <c r="M46" s="39"/>
      <c r="N46" s="157"/>
      <c r="O46" s="157"/>
      <c r="P46" s="157"/>
      <c r="Q46" s="39"/>
      <c r="R46" s="39"/>
      <c r="S46" s="39"/>
      <c r="T46" s="39"/>
      <c r="U46" s="39"/>
      <c r="V46" s="39"/>
      <c r="W46" s="39"/>
      <c r="X46" s="105"/>
      <c r="Y46" s="54"/>
      <c r="Z46" s="54"/>
      <c r="AA46" s="54"/>
      <c r="AB46" s="54"/>
      <c r="AC46" s="54"/>
      <c r="AD46" s="96"/>
      <c r="BP46" s="62"/>
      <c r="BQ46" s="62"/>
      <c r="BR46" s="62"/>
      <c r="BS46" s="62"/>
      <c r="BT46" s="62"/>
      <c r="BU46" s="62"/>
      <c r="BV46" s="62"/>
      <c r="BW46" s="62"/>
      <c r="BX46" s="62"/>
    </row>
    <row r="47" spans="1:76" s="2" customFormat="1" ht="12.75">
      <c r="A47" s="34">
        <v>46</v>
      </c>
      <c r="B47" s="34" t="s">
        <v>177</v>
      </c>
      <c r="C47" s="34"/>
      <c r="D47" s="34" t="s">
        <v>194</v>
      </c>
      <c r="E47" s="34" t="s">
        <v>195</v>
      </c>
      <c r="F47" s="34"/>
      <c r="G47" s="34">
        <v>2012</v>
      </c>
      <c r="H47" s="172">
        <v>105661.17</v>
      </c>
      <c r="I47" s="34" t="s">
        <v>106</v>
      </c>
      <c r="J47" s="89"/>
      <c r="K47" s="55" t="s">
        <v>230</v>
      </c>
      <c r="L47" s="377"/>
      <c r="M47" s="39"/>
      <c r="N47" s="157"/>
      <c r="O47" s="157"/>
      <c r="P47" s="157"/>
      <c r="Q47" s="39"/>
      <c r="R47" s="39"/>
      <c r="S47" s="39"/>
      <c r="T47" s="39"/>
      <c r="U47" s="39"/>
      <c r="V47" s="39"/>
      <c r="W47" s="39"/>
      <c r="X47" s="105"/>
      <c r="Y47" s="54"/>
      <c r="Z47" s="54"/>
      <c r="AA47" s="54"/>
      <c r="AB47" s="54"/>
      <c r="AC47" s="54"/>
      <c r="AD47" s="96"/>
      <c r="BP47" s="62"/>
      <c r="BQ47" s="62"/>
      <c r="BR47" s="62"/>
      <c r="BS47" s="62"/>
      <c r="BT47" s="62"/>
      <c r="BU47" s="62"/>
      <c r="BV47" s="62"/>
      <c r="BW47" s="62"/>
      <c r="BX47" s="62"/>
    </row>
    <row r="48" spans="1:76" s="2" customFormat="1" ht="12.75">
      <c r="A48" s="34">
        <v>47</v>
      </c>
      <c r="B48" s="34" t="s">
        <v>178</v>
      </c>
      <c r="C48" s="34"/>
      <c r="D48" s="34" t="s">
        <v>194</v>
      </c>
      <c r="E48" s="34" t="s">
        <v>195</v>
      </c>
      <c r="F48" s="34"/>
      <c r="G48" s="34">
        <v>2012</v>
      </c>
      <c r="H48" s="172">
        <v>127474.37</v>
      </c>
      <c r="I48" s="34" t="s">
        <v>106</v>
      </c>
      <c r="J48" s="89"/>
      <c r="K48" s="55" t="s">
        <v>217</v>
      </c>
      <c r="L48" s="377"/>
      <c r="M48" s="39"/>
      <c r="N48" s="157"/>
      <c r="O48" s="157"/>
      <c r="P48" s="157"/>
      <c r="Q48" s="39"/>
      <c r="R48" s="39"/>
      <c r="S48" s="39"/>
      <c r="T48" s="39"/>
      <c r="U48" s="39"/>
      <c r="V48" s="39"/>
      <c r="W48" s="39"/>
      <c r="X48" s="105"/>
      <c r="Y48" s="54"/>
      <c r="Z48" s="54"/>
      <c r="AA48" s="54"/>
      <c r="AB48" s="54"/>
      <c r="AC48" s="54"/>
      <c r="AD48" s="96"/>
      <c r="BP48" s="62"/>
      <c r="BQ48" s="62"/>
      <c r="BR48" s="62"/>
      <c r="BS48" s="62"/>
      <c r="BT48" s="62"/>
      <c r="BU48" s="62"/>
      <c r="BV48" s="62"/>
      <c r="BW48" s="62"/>
      <c r="BX48" s="62"/>
    </row>
    <row r="49" spans="1:76" s="2" customFormat="1" ht="12.75">
      <c r="A49" s="34">
        <v>48</v>
      </c>
      <c r="B49" s="34" t="s">
        <v>179</v>
      </c>
      <c r="C49" s="34"/>
      <c r="D49" s="34" t="s">
        <v>194</v>
      </c>
      <c r="E49" s="34" t="s">
        <v>195</v>
      </c>
      <c r="F49" s="34"/>
      <c r="G49" s="34">
        <v>2012</v>
      </c>
      <c r="H49" s="172">
        <v>533829.49</v>
      </c>
      <c r="I49" s="34" t="s">
        <v>106</v>
      </c>
      <c r="J49" s="89"/>
      <c r="K49" s="55" t="s">
        <v>217</v>
      </c>
      <c r="L49" s="377"/>
      <c r="M49" s="39"/>
      <c r="N49" s="157"/>
      <c r="O49" s="157"/>
      <c r="P49" s="157"/>
      <c r="Q49" s="39"/>
      <c r="R49" s="39"/>
      <c r="S49" s="39"/>
      <c r="T49" s="39"/>
      <c r="U49" s="39"/>
      <c r="V49" s="39"/>
      <c r="W49" s="39"/>
      <c r="X49" s="105"/>
      <c r="Y49" s="54"/>
      <c r="Z49" s="54"/>
      <c r="AA49" s="54"/>
      <c r="AB49" s="54"/>
      <c r="AC49" s="54"/>
      <c r="AD49" s="96"/>
      <c r="BP49" s="62"/>
      <c r="BQ49" s="62"/>
      <c r="BR49" s="62"/>
      <c r="BS49" s="62"/>
      <c r="BT49" s="62"/>
      <c r="BU49" s="62"/>
      <c r="BV49" s="62"/>
      <c r="BW49" s="62"/>
      <c r="BX49" s="62"/>
    </row>
    <row r="50" spans="1:76" s="2" customFormat="1" ht="12.75">
      <c r="A50" s="34">
        <v>49</v>
      </c>
      <c r="B50" s="34" t="s">
        <v>180</v>
      </c>
      <c r="C50" s="34"/>
      <c r="D50" s="34" t="s">
        <v>194</v>
      </c>
      <c r="E50" s="34" t="s">
        <v>195</v>
      </c>
      <c r="F50" s="34"/>
      <c r="G50" s="34">
        <v>2012</v>
      </c>
      <c r="H50" s="172">
        <v>381012.68</v>
      </c>
      <c r="I50" s="34" t="s">
        <v>106</v>
      </c>
      <c r="J50" s="89"/>
      <c r="K50" s="55" t="s">
        <v>217</v>
      </c>
      <c r="L50" s="377"/>
      <c r="M50" s="39"/>
      <c r="N50" s="157"/>
      <c r="O50" s="157"/>
      <c r="P50" s="157"/>
      <c r="Q50" s="39"/>
      <c r="R50" s="39"/>
      <c r="S50" s="39"/>
      <c r="T50" s="39"/>
      <c r="U50" s="39"/>
      <c r="V50" s="39"/>
      <c r="W50" s="39"/>
      <c r="X50" s="105"/>
      <c r="Y50" s="54"/>
      <c r="Z50" s="54"/>
      <c r="AA50" s="54"/>
      <c r="AB50" s="54"/>
      <c r="AC50" s="54"/>
      <c r="AD50" s="96"/>
      <c r="BP50" s="62"/>
      <c r="BQ50" s="62"/>
      <c r="BR50" s="62"/>
      <c r="BS50" s="62"/>
      <c r="BT50" s="62"/>
      <c r="BU50" s="62"/>
      <c r="BV50" s="62"/>
      <c r="BW50" s="62"/>
      <c r="BX50" s="62"/>
    </row>
    <row r="51" spans="1:76" s="2" customFormat="1" ht="12.75">
      <c r="A51" s="34">
        <v>50</v>
      </c>
      <c r="B51" s="34" t="s">
        <v>181</v>
      </c>
      <c r="C51" s="34"/>
      <c r="D51" s="34" t="s">
        <v>194</v>
      </c>
      <c r="E51" s="34" t="s">
        <v>195</v>
      </c>
      <c r="F51" s="34"/>
      <c r="G51" s="34">
        <v>2014</v>
      </c>
      <c r="H51" s="172">
        <v>29213</v>
      </c>
      <c r="I51" s="34" t="s">
        <v>106</v>
      </c>
      <c r="J51" s="89"/>
      <c r="K51" s="55" t="s">
        <v>231</v>
      </c>
      <c r="L51" s="377"/>
      <c r="M51" s="39"/>
      <c r="N51" s="157"/>
      <c r="O51" s="157"/>
      <c r="P51" s="157"/>
      <c r="Q51" s="39"/>
      <c r="R51" s="39"/>
      <c r="S51" s="39"/>
      <c r="T51" s="39"/>
      <c r="U51" s="39"/>
      <c r="V51" s="39"/>
      <c r="W51" s="39"/>
      <c r="X51" s="105"/>
      <c r="Y51" s="54"/>
      <c r="Z51" s="54"/>
      <c r="AA51" s="54"/>
      <c r="AB51" s="54"/>
      <c r="AC51" s="54"/>
      <c r="AD51" s="96"/>
      <c r="BP51" s="62"/>
      <c r="BQ51" s="62"/>
      <c r="BR51" s="62"/>
      <c r="BS51" s="62"/>
      <c r="BT51" s="62"/>
      <c r="BU51" s="62"/>
      <c r="BV51" s="62"/>
      <c r="BW51" s="62"/>
      <c r="BX51" s="62"/>
    </row>
    <row r="52" spans="1:76" s="2" customFormat="1" ht="12.75">
      <c r="A52" s="34">
        <v>51</v>
      </c>
      <c r="B52" s="34" t="s">
        <v>182</v>
      </c>
      <c r="C52" s="34"/>
      <c r="D52" s="34" t="s">
        <v>194</v>
      </c>
      <c r="E52" s="34" t="s">
        <v>195</v>
      </c>
      <c r="F52" s="34"/>
      <c r="G52" s="34">
        <v>2014</v>
      </c>
      <c r="H52" s="172">
        <v>24641</v>
      </c>
      <c r="I52" s="34" t="s">
        <v>106</v>
      </c>
      <c r="J52" s="89"/>
      <c r="K52" s="55" t="s">
        <v>231</v>
      </c>
      <c r="L52" s="377"/>
      <c r="M52" s="39"/>
      <c r="N52" s="157"/>
      <c r="O52" s="157"/>
      <c r="P52" s="157"/>
      <c r="Q52" s="39"/>
      <c r="R52" s="39"/>
      <c r="S52" s="39"/>
      <c r="T52" s="39"/>
      <c r="U52" s="39"/>
      <c r="V52" s="39"/>
      <c r="W52" s="39"/>
      <c r="X52" s="105"/>
      <c r="Y52" s="54"/>
      <c r="Z52" s="54"/>
      <c r="AA52" s="54"/>
      <c r="AB52" s="54"/>
      <c r="AC52" s="54"/>
      <c r="AD52" s="96"/>
      <c r="BP52" s="62"/>
      <c r="BQ52" s="62"/>
      <c r="BR52" s="62"/>
      <c r="BS52" s="62"/>
      <c r="BT52" s="62"/>
      <c r="BU52" s="62"/>
      <c r="BV52" s="62"/>
      <c r="BW52" s="62"/>
      <c r="BX52" s="62"/>
    </row>
    <row r="53" spans="1:76" s="2" customFormat="1" ht="12.75">
      <c r="A53" s="34">
        <v>53</v>
      </c>
      <c r="B53" s="34" t="s">
        <v>183</v>
      </c>
      <c r="C53" s="34"/>
      <c r="D53" s="34" t="s">
        <v>194</v>
      </c>
      <c r="E53" s="34" t="s">
        <v>195</v>
      </c>
      <c r="F53" s="34"/>
      <c r="G53" s="34">
        <v>2012</v>
      </c>
      <c r="H53" s="172">
        <v>92453.52</v>
      </c>
      <c r="I53" s="34" t="s">
        <v>106</v>
      </c>
      <c r="J53" s="89"/>
      <c r="K53" s="55" t="s">
        <v>217</v>
      </c>
      <c r="L53" s="377"/>
      <c r="M53" s="39"/>
      <c r="N53" s="157"/>
      <c r="O53" s="157"/>
      <c r="P53" s="157"/>
      <c r="Q53" s="39"/>
      <c r="R53" s="39"/>
      <c r="S53" s="39"/>
      <c r="T53" s="39"/>
      <c r="U53" s="39"/>
      <c r="V53" s="39"/>
      <c r="W53" s="39"/>
      <c r="X53" s="105"/>
      <c r="Y53" s="54"/>
      <c r="Z53" s="54"/>
      <c r="AA53" s="54"/>
      <c r="AB53" s="54"/>
      <c r="AC53" s="54"/>
      <c r="AD53" s="96"/>
      <c r="BP53" s="62"/>
      <c r="BQ53" s="62"/>
      <c r="BR53" s="62"/>
      <c r="BS53" s="62"/>
      <c r="BT53" s="62"/>
      <c r="BU53" s="62"/>
      <c r="BV53" s="62"/>
      <c r="BW53" s="62"/>
      <c r="BX53" s="62"/>
    </row>
    <row r="54" spans="1:76" s="372" customFormat="1" ht="25.5">
      <c r="A54" s="34">
        <v>54</v>
      </c>
      <c r="B54" s="89" t="s">
        <v>954</v>
      </c>
      <c r="C54" s="89"/>
      <c r="D54" s="89" t="s">
        <v>194</v>
      </c>
      <c r="E54" s="89" t="s">
        <v>195</v>
      </c>
      <c r="F54" s="89"/>
      <c r="G54" s="89">
        <v>2012</v>
      </c>
      <c r="H54" s="368">
        <v>4170.27</v>
      </c>
      <c r="I54" s="89" t="s">
        <v>106</v>
      </c>
      <c r="J54" s="93"/>
      <c r="K54" s="389" t="s">
        <v>217</v>
      </c>
      <c r="L54" s="421"/>
      <c r="M54" s="369"/>
      <c r="N54" s="271"/>
      <c r="O54" s="271"/>
      <c r="P54" s="271"/>
      <c r="Q54" s="369"/>
      <c r="R54" s="369"/>
      <c r="S54" s="369"/>
      <c r="T54" s="369"/>
      <c r="U54" s="369"/>
      <c r="V54" s="369"/>
      <c r="W54" s="369"/>
      <c r="X54" s="492"/>
      <c r="Y54" s="424"/>
      <c r="Z54" s="424"/>
      <c r="AA54" s="424"/>
      <c r="AB54" s="424"/>
      <c r="AC54" s="424"/>
      <c r="AD54" s="493"/>
      <c r="BP54" s="373"/>
      <c r="BQ54" s="373"/>
      <c r="BR54" s="373"/>
      <c r="BS54" s="373"/>
      <c r="BT54" s="373"/>
      <c r="BU54" s="373"/>
      <c r="BV54" s="373"/>
      <c r="BW54" s="373"/>
      <c r="BX54" s="373"/>
    </row>
    <row r="55" spans="1:76" s="2" customFormat="1" ht="12.75">
      <c r="A55" s="34">
        <v>55</v>
      </c>
      <c r="B55" s="34" t="s">
        <v>184</v>
      </c>
      <c r="C55" s="34"/>
      <c r="D55" s="34" t="s">
        <v>194</v>
      </c>
      <c r="E55" s="34" t="s">
        <v>195</v>
      </c>
      <c r="F55" s="34"/>
      <c r="G55" s="34">
        <v>2012</v>
      </c>
      <c r="H55" s="172">
        <v>14909.7</v>
      </c>
      <c r="I55" s="34" t="s">
        <v>106</v>
      </c>
      <c r="J55" s="93"/>
      <c r="K55" s="55" t="s">
        <v>232</v>
      </c>
      <c r="L55" s="377"/>
      <c r="M55" s="39"/>
      <c r="N55" s="157"/>
      <c r="O55" s="157"/>
      <c r="P55" s="157"/>
      <c r="Q55" s="39"/>
      <c r="R55" s="39"/>
      <c r="S55" s="39"/>
      <c r="T55" s="39"/>
      <c r="U55" s="39"/>
      <c r="V55" s="39"/>
      <c r="W55" s="39"/>
      <c r="X55" s="105"/>
      <c r="Y55" s="54"/>
      <c r="Z55" s="54"/>
      <c r="AA55" s="54"/>
      <c r="AB55" s="54"/>
      <c r="AC55" s="54"/>
      <c r="AD55" s="96"/>
      <c r="BP55" s="62"/>
      <c r="BQ55" s="62"/>
      <c r="BR55" s="62"/>
      <c r="BS55" s="62"/>
      <c r="BT55" s="62"/>
      <c r="BU55" s="62"/>
      <c r="BV55" s="62"/>
      <c r="BW55" s="62"/>
      <c r="BX55" s="62"/>
    </row>
    <row r="56" spans="1:76" s="2" customFormat="1" ht="12.75">
      <c r="A56" s="34">
        <v>56</v>
      </c>
      <c r="B56" s="34" t="s">
        <v>185</v>
      </c>
      <c r="C56" s="34"/>
      <c r="D56" s="34" t="s">
        <v>194</v>
      </c>
      <c r="E56" s="34" t="s">
        <v>195</v>
      </c>
      <c r="F56" s="34"/>
      <c r="G56" s="34">
        <v>1995</v>
      </c>
      <c r="H56" s="172">
        <v>67305.22</v>
      </c>
      <c r="I56" s="34" t="s">
        <v>106</v>
      </c>
      <c r="J56" s="93"/>
      <c r="K56" s="55" t="s">
        <v>233</v>
      </c>
      <c r="L56" s="377"/>
      <c r="M56" s="39"/>
      <c r="N56" s="157"/>
      <c r="O56" s="157"/>
      <c r="P56" s="157"/>
      <c r="Q56" s="39"/>
      <c r="R56" s="39"/>
      <c r="S56" s="39"/>
      <c r="T56" s="39"/>
      <c r="U56" s="39"/>
      <c r="V56" s="39"/>
      <c r="W56" s="39"/>
      <c r="X56" s="105"/>
      <c r="Y56" s="54"/>
      <c r="Z56" s="54"/>
      <c r="AA56" s="54"/>
      <c r="AB56" s="54"/>
      <c r="AC56" s="54"/>
      <c r="AD56" s="96"/>
      <c r="BP56" s="62"/>
      <c r="BQ56" s="62"/>
      <c r="BR56" s="62"/>
      <c r="BS56" s="62"/>
      <c r="BT56" s="62"/>
      <c r="BU56" s="62"/>
      <c r="BV56" s="62"/>
      <c r="BW56" s="62"/>
      <c r="BX56" s="62"/>
    </row>
    <row r="57" spans="1:80" s="2" customFormat="1" ht="12.75">
      <c r="A57" s="34">
        <v>57</v>
      </c>
      <c r="B57" s="34" t="s">
        <v>186</v>
      </c>
      <c r="C57" s="34"/>
      <c r="D57" s="34" t="s">
        <v>194</v>
      </c>
      <c r="E57" s="34" t="s">
        <v>195</v>
      </c>
      <c r="F57" s="34"/>
      <c r="G57" s="34">
        <v>2015</v>
      </c>
      <c r="H57" s="172">
        <v>57840.75</v>
      </c>
      <c r="I57" s="34" t="s">
        <v>106</v>
      </c>
      <c r="J57" s="78"/>
      <c r="K57" s="55"/>
      <c r="L57" s="273"/>
      <c r="M57" s="34"/>
      <c r="N57" s="157"/>
      <c r="O57" s="157"/>
      <c r="P57" s="157"/>
      <c r="Q57" s="34"/>
      <c r="R57" s="34"/>
      <c r="S57" s="34"/>
      <c r="T57" s="34"/>
      <c r="U57" s="34"/>
      <c r="V57" s="34"/>
      <c r="W57" s="34"/>
      <c r="X57" s="81"/>
      <c r="Y57" s="33"/>
      <c r="Z57" s="33"/>
      <c r="AA57" s="33"/>
      <c r="AB57" s="33"/>
      <c r="AC57" s="33"/>
      <c r="AD57" s="163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</row>
    <row r="58" spans="1:80" s="2" customFormat="1" ht="12.75">
      <c r="A58" s="34">
        <v>58</v>
      </c>
      <c r="B58" s="34" t="s">
        <v>187</v>
      </c>
      <c r="C58" s="34"/>
      <c r="D58" s="34" t="s">
        <v>194</v>
      </c>
      <c r="E58" s="34" t="s">
        <v>195</v>
      </c>
      <c r="F58" s="34"/>
      <c r="G58" s="34">
        <v>2012</v>
      </c>
      <c r="H58" s="172">
        <v>3936</v>
      </c>
      <c r="I58" s="34" t="s">
        <v>106</v>
      </c>
      <c r="J58" s="78"/>
      <c r="K58" s="55" t="s">
        <v>234</v>
      </c>
      <c r="L58" s="273"/>
      <c r="M58" s="34"/>
      <c r="N58" s="157"/>
      <c r="O58" s="157"/>
      <c r="P58" s="157"/>
      <c r="Q58" s="34"/>
      <c r="R58" s="34"/>
      <c r="S58" s="34"/>
      <c r="T58" s="34"/>
      <c r="U58" s="34"/>
      <c r="V58" s="34"/>
      <c r="W58" s="34"/>
      <c r="X58" s="34"/>
      <c r="Y58" s="33"/>
      <c r="Z58" s="33"/>
      <c r="AA58" s="33"/>
      <c r="AB58" s="33"/>
      <c r="AC58" s="33"/>
      <c r="AD58" s="163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</row>
    <row r="59" spans="1:80" s="2" customFormat="1" ht="13.5" thickBot="1">
      <c r="A59" s="34">
        <v>59</v>
      </c>
      <c r="B59" s="26" t="s">
        <v>188</v>
      </c>
      <c r="C59" s="26"/>
      <c r="D59" s="26" t="s">
        <v>194</v>
      </c>
      <c r="E59" s="26" t="s">
        <v>195</v>
      </c>
      <c r="F59" s="26"/>
      <c r="G59" s="26">
        <v>2015</v>
      </c>
      <c r="H59" s="402">
        <v>13600.01</v>
      </c>
      <c r="I59" s="26" t="s">
        <v>106</v>
      </c>
      <c r="J59" s="308"/>
      <c r="K59" s="337" t="s">
        <v>234</v>
      </c>
      <c r="L59" s="378"/>
      <c r="M59" s="99"/>
      <c r="N59" s="321"/>
      <c r="O59" s="321"/>
      <c r="P59" s="321"/>
      <c r="Q59" s="99"/>
      <c r="R59" s="99"/>
      <c r="S59" s="99"/>
      <c r="T59" s="99"/>
      <c r="U59" s="99"/>
      <c r="V59" s="99"/>
      <c r="W59" s="99"/>
      <c r="X59" s="99"/>
      <c r="Y59" s="199"/>
      <c r="Z59" s="199"/>
      <c r="AA59" s="199"/>
      <c r="AB59" s="199"/>
      <c r="AC59" s="199"/>
      <c r="AD59" s="31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</row>
    <row r="60" spans="1:126" s="2" customFormat="1" ht="13.5" thickBot="1">
      <c r="A60" s="524" t="s">
        <v>0</v>
      </c>
      <c r="B60" s="515" t="s">
        <v>0</v>
      </c>
      <c r="C60" s="515"/>
      <c r="D60" s="394"/>
      <c r="E60" s="394"/>
      <c r="F60" s="395"/>
      <c r="G60" s="396"/>
      <c r="H60" s="397">
        <f>SUM(H5:H59)</f>
        <v>35304799.78</v>
      </c>
      <c r="I60" s="398"/>
      <c r="J60" s="73"/>
      <c r="K60" s="74"/>
      <c r="L60" s="67"/>
      <c r="M60" s="67"/>
      <c r="N60" s="67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64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</row>
    <row r="61" spans="1:126" ht="12.75" customHeight="1" thickBot="1">
      <c r="A61" s="522" t="s">
        <v>121</v>
      </c>
      <c r="B61" s="523"/>
      <c r="C61" s="523"/>
      <c r="D61" s="523"/>
      <c r="E61" s="523"/>
      <c r="F61" s="523"/>
      <c r="G61" s="523"/>
      <c r="H61" s="523"/>
      <c r="I61" s="69"/>
      <c r="J61" s="57"/>
      <c r="K61" s="65"/>
      <c r="L61" s="66"/>
      <c r="M61" s="66"/>
      <c r="N61" s="66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65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</row>
    <row r="62" spans="1:126" s="3" customFormat="1" ht="64.5" thickBot="1">
      <c r="A62" s="43">
        <v>1</v>
      </c>
      <c r="B62" s="39" t="s">
        <v>314</v>
      </c>
      <c r="C62" s="39" t="s">
        <v>315</v>
      </c>
      <c r="D62" s="39" t="s">
        <v>194</v>
      </c>
      <c r="E62" s="39"/>
      <c r="F62" s="39"/>
      <c r="G62" s="39">
        <v>1989</v>
      </c>
      <c r="H62" s="195">
        <v>408075.72</v>
      </c>
      <c r="I62" s="39" t="s">
        <v>106</v>
      </c>
      <c r="J62" s="97" t="s">
        <v>316</v>
      </c>
      <c r="K62" s="385" t="s">
        <v>317</v>
      </c>
      <c r="L62" s="47"/>
      <c r="M62" s="47"/>
      <c r="N62" s="44"/>
      <c r="O62" s="44"/>
      <c r="P62" s="44"/>
      <c r="Q62" s="48"/>
      <c r="R62" s="39"/>
      <c r="S62" s="39"/>
      <c r="T62" s="39"/>
      <c r="U62" s="39"/>
      <c r="V62" s="39"/>
      <c r="W62" s="39"/>
      <c r="X62" s="54"/>
      <c r="Y62" s="54"/>
      <c r="Z62" s="106"/>
      <c r="AA62" s="54"/>
      <c r="AB62" s="54"/>
      <c r="AC62" s="54"/>
      <c r="AD62" s="96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</row>
    <row r="63" spans="1:126" s="2" customFormat="1" ht="13.5" thickBot="1">
      <c r="A63" s="518" t="s">
        <v>0</v>
      </c>
      <c r="B63" s="511"/>
      <c r="C63" s="511"/>
      <c r="D63" s="25"/>
      <c r="E63" s="25"/>
      <c r="F63" s="29"/>
      <c r="G63" s="24"/>
      <c r="H63" s="293">
        <f>SUM(H62:H62)</f>
        <v>408075.72</v>
      </c>
      <c r="I63" s="52"/>
      <c r="J63" s="53"/>
      <c r="K63" s="64"/>
      <c r="L63" s="67"/>
      <c r="M63" s="67"/>
      <c r="N63" s="67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64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</row>
    <row r="64" spans="1:126" ht="12.75" customHeight="1" thickBot="1">
      <c r="A64" s="522" t="s">
        <v>122</v>
      </c>
      <c r="B64" s="523"/>
      <c r="C64" s="523"/>
      <c r="D64" s="523"/>
      <c r="E64" s="523"/>
      <c r="F64" s="523"/>
      <c r="G64" s="523"/>
      <c r="H64" s="523"/>
      <c r="I64" s="69"/>
      <c r="J64" s="57"/>
      <c r="K64" s="65"/>
      <c r="L64" s="66"/>
      <c r="M64" s="66"/>
      <c r="N64" s="66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65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</row>
    <row r="65" spans="1:126" s="3" customFormat="1" ht="76.5">
      <c r="A65" s="43">
        <v>1</v>
      </c>
      <c r="B65" s="39" t="s">
        <v>338</v>
      </c>
      <c r="C65" s="39" t="s">
        <v>315</v>
      </c>
      <c r="D65" s="39" t="s">
        <v>194</v>
      </c>
      <c r="E65" s="39" t="s">
        <v>195</v>
      </c>
      <c r="F65" s="39" t="s">
        <v>195</v>
      </c>
      <c r="G65" s="39">
        <v>1979</v>
      </c>
      <c r="H65" s="195">
        <v>1076000</v>
      </c>
      <c r="I65" s="34" t="s">
        <v>833</v>
      </c>
      <c r="J65" s="97" t="s">
        <v>339</v>
      </c>
      <c r="K65" s="385" t="s">
        <v>340</v>
      </c>
      <c r="L65" s="377" t="s">
        <v>343</v>
      </c>
      <c r="M65" s="39"/>
      <c r="N65" s="39" t="s">
        <v>235</v>
      </c>
      <c r="O65" s="39" t="s">
        <v>341</v>
      </c>
      <c r="P65" s="39" t="s">
        <v>342</v>
      </c>
      <c r="Q65" s="48"/>
      <c r="R65" s="39"/>
      <c r="S65" s="39"/>
      <c r="T65" s="39"/>
      <c r="U65" s="39" t="s">
        <v>344</v>
      </c>
      <c r="V65" s="39"/>
      <c r="W65" s="39"/>
      <c r="X65" s="54"/>
      <c r="Y65" s="54">
        <v>380.4</v>
      </c>
      <c r="Z65" s="106"/>
      <c r="AA65" s="54">
        <v>2</v>
      </c>
      <c r="AB65" s="54" t="s">
        <v>286</v>
      </c>
      <c r="AC65" s="54"/>
      <c r="AD65" s="96" t="s">
        <v>286</v>
      </c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</row>
    <row r="66" spans="1:126" s="3" customFormat="1" ht="26.25" thickBot="1">
      <c r="A66" s="37">
        <v>2</v>
      </c>
      <c r="B66" s="34" t="s">
        <v>346</v>
      </c>
      <c r="C66" s="34" t="s">
        <v>347</v>
      </c>
      <c r="D66" s="34" t="s">
        <v>194</v>
      </c>
      <c r="E66" s="34" t="s">
        <v>195</v>
      </c>
      <c r="F66" s="34" t="s">
        <v>195</v>
      </c>
      <c r="G66" s="39">
        <v>1979</v>
      </c>
      <c r="H66" s="172">
        <v>60000</v>
      </c>
      <c r="I66" s="34" t="s">
        <v>833</v>
      </c>
      <c r="J66" s="89" t="s">
        <v>348</v>
      </c>
      <c r="K66" s="55" t="s">
        <v>340</v>
      </c>
      <c r="L66" s="273"/>
      <c r="M66" s="34"/>
      <c r="N66" s="34" t="s">
        <v>349</v>
      </c>
      <c r="O66" s="34" t="s">
        <v>341</v>
      </c>
      <c r="P66" s="34" t="s">
        <v>350</v>
      </c>
      <c r="Q66" s="33"/>
      <c r="R66" s="34"/>
      <c r="S66" s="34"/>
      <c r="T66" s="34"/>
      <c r="U66" s="34" t="s">
        <v>351</v>
      </c>
      <c r="V66" s="34"/>
      <c r="W66" s="34"/>
      <c r="X66" s="33"/>
      <c r="Y66" s="33">
        <v>39.5</v>
      </c>
      <c r="Z66" s="82"/>
      <c r="AA66" s="33">
        <v>1</v>
      </c>
      <c r="AB66" s="33" t="s">
        <v>138</v>
      </c>
      <c r="AC66" s="33"/>
      <c r="AD66" s="163" t="s">
        <v>138</v>
      </c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</row>
    <row r="67" spans="1:126" s="2" customFormat="1" ht="13.5" thickBot="1">
      <c r="A67" s="518" t="s">
        <v>0</v>
      </c>
      <c r="B67" s="511"/>
      <c r="C67" s="511"/>
      <c r="D67" s="25"/>
      <c r="E67" s="25"/>
      <c r="F67" s="29"/>
      <c r="G67" s="24"/>
      <c r="H67" s="293">
        <f>SUM(H65:H66)</f>
        <v>1136000</v>
      </c>
      <c r="I67" s="52"/>
      <c r="J67" s="53"/>
      <c r="K67" s="64"/>
      <c r="L67" s="67"/>
      <c r="M67" s="67"/>
      <c r="N67" s="67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64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</row>
    <row r="68" spans="1:126" ht="12.75" customHeight="1" thickBot="1">
      <c r="A68" s="512" t="s">
        <v>123</v>
      </c>
      <c r="B68" s="516"/>
      <c r="C68" s="516"/>
      <c r="D68" s="516"/>
      <c r="E68" s="516"/>
      <c r="F68" s="516"/>
      <c r="G68" s="516"/>
      <c r="H68" s="517"/>
      <c r="I68" s="69"/>
      <c r="J68" s="57"/>
      <c r="K68" s="65"/>
      <c r="L68" s="66"/>
      <c r="M68" s="95"/>
      <c r="N68" s="76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65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</row>
    <row r="69" spans="1:126" s="3" customFormat="1" ht="127.5">
      <c r="A69" s="43">
        <v>1</v>
      </c>
      <c r="B69" s="44" t="s">
        <v>363</v>
      </c>
      <c r="C69" s="39" t="s">
        <v>364</v>
      </c>
      <c r="D69" s="34" t="s">
        <v>194</v>
      </c>
      <c r="E69" s="34" t="s">
        <v>195</v>
      </c>
      <c r="F69" s="34" t="s">
        <v>195</v>
      </c>
      <c r="G69" s="39">
        <v>1976</v>
      </c>
      <c r="H69" s="195">
        <v>2378000</v>
      </c>
      <c r="I69" s="39" t="s">
        <v>106</v>
      </c>
      <c r="J69" s="97" t="s">
        <v>365</v>
      </c>
      <c r="K69" s="385" t="s">
        <v>366</v>
      </c>
      <c r="L69" s="377"/>
      <c r="M69" s="39"/>
      <c r="N69" s="39" t="s">
        <v>367</v>
      </c>
      <c r="O69" s="39"/>
      <c r="P69" s="39" t="s">
        <v>368</v>
      </c>
      <c r="Q69" s="48"/>
      <c r="R69" s="39" t="s">
        <v>378</v>
      </c>
      <c r="S69" s="39" t="s">
        <v>378</v>
      </c>
      <c r="T69" s="39" t="s">
        <v>378</v>
      </c>
      <c r="U69" s="39" t="s">
        <v>378</v>
      </c>
      <c r="V69" s="39" t="s">
        <v>378</v>
      </c>
      <c r="W69" s="39" t="s">
        <v>378</v>
      </c>
      <c r="X69" s="54"/>
      <c r="Y69" s="54">
        <v>841</v>
      </c>
      <c r="Z69" s="54"/>
      <c r="AA69" s="54">
        <v>1</v>
      </c>
      <c r="AB69" s="54" t="s">
        <v>138</v>
      </c>
      <c r="AC69" s="54"/>
      <c r="AD69" s="96" t="s">
        <v>138</v>
      </c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</row>
    <row r="70" spans="1:126" s="3" customFormat="1" ht="51">
      <c r="A70" s="37">
        <v>2</v>
      </c>
      <c r="B70" s="34" t="s">
        <v>369</v>
      </c>
      <c r="C70" s="34" t="s">
        <v>370</v>
      </c>
      <c r="D70" s="34" t="s">
        <v>194</v>
      </c>
      <c r="E70" s="34" t="s">
        <v>195</v>
      </c>
      <c r="F70" s="34" t="s">
        <v>195</v>
      </c>
      <c r="G70" s="34">
        <v>1976</v>
      </c>
      <c r="H70" s="172">
        <v>58000</v>
      </c>
      <c r="I70" s="39" t="s">
        <v>106</v>
      </c>
      <c r="J70" s="97" t="s">
        <v>375</v>
      </c>
      <c r="K70" s="385" t="s">
        <v>366</v>
      </c>
      <c r="L70" s="377"/>
      <c r="M70" s="39"/>
      <c r="N70" s="34" t="s">
        <v>376</v>
      </c>
      <c r="O70" s="34"/>
      <c r="P70" s="34" t="s">
        <v>377</v>
      </c>
      <c r="Q70" s="48"/>
      <c r="R70" s="39" t="s">
        <v>378</v>
      </c>
      <c r="S70" s="39" t="s">
        <v>378</v>
      </c>
      <c r="T70" s="39" t="s">
        <v>378</v>
      </c>
      <c r="U70" s="39" t="s">
        <v>378</v>
      </c>
      <c r="V70" s="39" t="s">
        <v>378</v>
      </c>
      <c r="W70" s="39" t="s">
        <v>378</v>
      </c>
      <c r="X70" s="54"/>
      <c r="Y70" s="33">
        <v>38</v>
      </c>
      <c r="Z70" s="54"/>
      <c r="AA70" s="33">
        <v>1</v>
      </c>
      <c r="AB70" s="54" t="s">
        <v>286</v>
      </c>
      <c r="AC70" s="54"/>
      <c r="AD70" s="96" t="s">
        <v>138</v>
      </c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</row>
    <row r="71" spans="1:126" s="3" customFormat="1" ht="12.75">
      <c r="A71" s="37">
        <v>3</v>
      </c>
      <c r="B71" s="34" t="s">
        <v>371</v>
      </c>
      <c r="C71" s="34" t="s">
        <v>372</v>
      </c>
      <c r="D71" s="34" t="s">
        <v>194</v>
      </c>
      <c r="E71" s="34" t="s">
        <v>195</v>
      </c>
      <c r="F71" s="34" t="s">
        <v>195</v>
      </c>
      <c r="G71" s="34">
        <v>1976</v>
      </c>
      <c r="H71" s="172">
        <v>12210.55</v>
      </c>
      <c r="I71" s="39" t="s">
        <v>106</v>
      </c>
      <c r="J71" s="97"/>
      <c r="K71" s="385"/>
      <c r="L71" s="377"/>
      <c r="M71" s="39"/>
      <c r="N71" s="39"/>
      <c r="O71" s="39"/>
      <c r="P71" s="39"/>
      <c r="Q71" s="48"/>
      <c r="R71" s="39"/>
      <c r="S71" s="39"/>
      <c r="T71" s="39"/>
      <c r="U71" s="39"/>
      <c r="V71" s="39"/>
      <c r="W71" s="39"/>
      <c r="X71" s="54"/>
      <c r="Y71" s="54"/>
      <c r="Z71" s="54"/>
      <c r="AA71" s="54"/>
      <c r="AB71" s="54"/>
      <c r="AC71" s="54"/>
      <c r="AD71" s="96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</row>
    <row r="72" spans="1:126" s="3" customFormat="1" ht="12.75">
      <c r="A72" s="37">
        <v>4</v>
      </c>
      <c r="B72" s="34" t="s">
        <v>373</v>
      </c>
      <c r="C72" s="34" t="s">
        <v>372</v>
      </c>
      <c r="D72" s="34" t="s">
        <v>194</v>
      </c>
      <c r="E72" s="34" t="s">
        <v>195</v>
      </c>
      <c r="F72" s="34" t="s">
        <v>195</v>
      </c>
      <c r="G72" s="34">
        <v>2004</v>
      </c>
      <c r="H72" s="172">
        <v>32994.16</v>
      </c>
      <c r="I72" s="39" t="s">
        <v>106</v>
      </c>
      <c r="J72" s="89"/>
      <c r="K72" s="55"/>
      <c r="L72" s="273"/>
      <c r="M72" s="34"/>
      <c r="N72" s="34"/>
      <c r="O72" s="34"/>
      <c r="P72" s="34"/>
      <c r="Q72" s="33"/>
      <c r="R72" s="34"/>
      <c r="S72" s="34"/>
      <c r="T72" s="34"/>
      <c r="U72" s="34"/>
      <c r="V72" s="34"/>
      <c r="W72" s="34"/>
      <c r="X72" s="33"/>
      <c r="Y72" s="33"/>
      <c r="Z72" s="33"/>
      <c r="AA72" s="33"/>
      <c r="AB72" s="33"/>
      <c r="AC72" s="33"/>
      <c r="AD72" s="163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</row>
    <row r="73" spans="1:126" s="3" customFormat="1" ht="13.5" thickBot="1">
      <c r="A73" s="43">
        <v>5</v>
      </c>
      <c r="B73" s="34" t="s">
        <v>374</v>
      </c>
      <c r="C73" s="34" t="s">
        <v>364</v>
      </c>
      <c r="D73" s="34" t="s">
        <v>194</v>
      </c>
      <c r="E73" s="34" t="s">
        <v>195</v>
      </c>
      <c r="F73" s="34" t="s">
        <v>195</v>
      </c>
      <c r="G73" s="34">
        <v>1976</v>
      </c>
      <c r="H73" s="172">
        <v>4124.77</v>
      </c>
      <c r="I73" s="39" t="s">
        <v>106</v>
      </c>
      <c r="J73" s="89"/>
      <c r="K73" s="55"/>
      <c r="L73" s="273"/>
      <c r="M73" s="34"/>
      <c r="N73" s="34"/>
      <c r="O73" s="34"/>
      <c r="P73" s="34"/>
      <c r="Q73" s="33"/>
      <c r="R73" s="34"/>
      <c r="S73" s="34"/>
      <c r="T73" s="34"/>
      <c r="U73" s="34"/>
      <c r="V73" s="34"/>
      <c r="W73" s="34"/>
      <c r="X73" s="33"/>
      <c r="Y73" s="33"/>
      <c r="Z73" s="33"/>
      <c r="AA73" s="33"/>
      <c r="AB73" s="33"/>
      <c r="AC73" s="33"/>
      <c r="AD73" s="163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</row>
    <row r="74" spans="1:30" s="2" customFormat="1" ht="13.5" thickBot="1">
      <c r="A74" s="27"/>
      <c r="B74" s="511" t="s">
        <v>0</v>
      </c>
      <c r="C74" s="511"/>
      <c r="D74" s="25"/>
      <c r="E74" s="25"/>
      <c r="F74" s="30"/>
      <c r="G74" s="53"/>
      <c r="H74" s="293">
        <f>SUM(H69:H73)</f>
        <v>2485329.48</v>
      </c>
      <c r="I74" s="77"/>
      <c r="J74" s="53"/>
      <c r="K74" s="64"/>
      <c r="L74" s="67"/>
      <c r="M74" s="67"/>
      <c r="N74" s="67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64"/>
    </row>
    <row r="75" spans="1:30" ht="12.75" customHeight="1" thickBot="1">
      <c r="A75" s="512" t="s">
        <v>125</v>
      </c>
      <c r="B75" s="516"/>
      <c r="C75" s="516"/>
      <c r="D75" s="516"/>
      <c r="E75" s="516"/>
      <c r="F75" s="516"/>
      <c r="G75" s="516"/>
      <c r="H75" s="517"/>
      <c r="I75" s="69"/>
      <c r="J75" s="57"/>
      <c r="K75" s="65"/>
      <c r="L75" s="66"/>
      <c r="M75" s="66"/>
      <c r="N75" s="66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65"/>
    </row>
    <row r="76" spans="1:30" s="2" customFormat="1" ht="25.5">
      <c r="A76" s="43">
        <v>1</v>
      </c>
      <c r="B76" s="39" t="s">
        <v>393</v>
      </c>
      <c r="C76" s="39" t="s">
        <v>364</v>
      </c>
      <c r="D76" s="39" t="s">
        <v>286</v>
      </c>
      <c r="E76" s="39"/>
      <c r="F76" s="39"/>
      <c r="G76" s="39">
        <v>1983</v>
      </c>
      <c r="H76" s="195">
        <v>769093.66</v>
      </c>
      <c r="I76" s="39" t="s">
        <v>106</v>
      </c>
      <c r="J76" s="97" t="s">
        <v>395</v>
      </c>
      <c r="K76" s="385" t="s">
        <v>397</v>
      </c>
      <c r="L76" s="68"/>
      <c r="M76" s="68"/>
      <c r="N76" s="34"/>
      <c r="O76" s="34"/>
      <c r="P76" s="34"/>
      <c r="Q76" s="48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55"/>
    </row>
    <row r="77" spans="1:30" s="2" customFormat="1" ht="102.75" thickBot="1">
      <c r="A77" s="37">
        <v>2</v>
      </c>
      <c r="B77" s="34" t="s">
        <v>394</v>
      </c>
      <c r="C77" s="34" t="s">
        <v>364</v>
      </c>
      <c r="D77" s="34"/>
      <c r="E77" s="34"/>
      <c r="F77" s="34"/>
      <c r="G77" s="34"/>
      <c r="H77" s="172">
        <v>30102.24</v>
      </c>
      <c r="I77" s="39" t="s">
        <v>106</v>
      </c>
      <c r="J77" s="89" t="s">
        <v>396</v>
      </c>
      <c r="K77" s="55"/>
      <c r="L77" s="379"/>
      <c r="M77" s="33"/>
      <c r="N77" s="34"/>
      <c r="O77" s="34"/>
      <c r="P77" s="34"/>
      <c r="Q77" s="33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55"/>
    </row>
    <row r="78" spans="1:30" s="2" customFormat="1" ht="13.5" thickBot="1">
      <c r="A78" s="27"/>
      <c r="B78" s="511" t="s">
        <v>0</v>
      </c>
      <c r="C78" s="511"/>
      <c r="D78" s="25"/>
      <c r="E78" s="25"/>
      <c r="F78" s="30"/>
      <c r="G78" s="53"/>
      <c r="H78" s="293">
        <f>SUM(H76:H77)</f>
        <v>799195.9</v>
      </c>
      <c r="I78" s="77"/>
      <c r="J78" s="53"/>
      <c r="K78" s="64"/>
      <c r="L78" s="67"/>
      <c r="M78" s="67"/>
      <c r="N78" s="67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64"/>
    </row>
    <row r="79" spans="1:76" ht="13.5" customHeight="1" thickBot="1">
      <c r="A79" s="522" t="s">
        <v>126</v>
      </c>
      <c r="B79" s="523"/>
      <c r="C79" s="523"/>
      <c r="D79" s="523"/>
      <c r="E79" s="523"/>
      <c r="F79" s="523"/>
      <c r="G79" s="143"/>
      <c r="H79" s="292"/>
      <c r="I79" s="57"/>
      <c r="J79" s="57"/>
      <c r="K79" s="65"/>
      <c r="L79" s="375"/>
      <c r="M79" s="66"/>
      <c r="N79" s="66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65"/>
      <c r="BP79" s="70"/>
      <c r="BQ79" s="70"/>
      <c r="BR79" s="70"/>
      <c r="BS79" s="70"/>
      <c r="BT79" s="70"/>
      <c r="BU79" s="70"/>
      <c r="BV79" s="70"/>
      <c r="BW79" s="70"/>
      <c r="BX79" s="70"/>
    </row>
    <row r="80" spans="1:76" s="2" customFormat="1" ht="147" customHeight="1">
      <c r="A80" s="42">
        <v>1</v>
      </c>
      <c r="B80" s="34" t="s">
        <v>416</v>
      </c>
      <c r="C80" s="39" t="s">
        <v>417</v>
      </c>
      <c r="D80" s="39" t="s">
        <v>194</v>
      </c>
      <c r="E80" s="39" t="s">
        <v>195</v>
      </c>
      <c r="F80" s="39" t="s">
        <v>194</v>
      </c>
      <c r="G80" s="39">
        <v>1911</v>
      </c>
      <c r="H80" s="172">
        <v>3275000</v>
      </c>
      <c r="I80" s="34" t="s">
        <v>833</v>
      </c>
      <c r="J80" s="34" t="s">
        <v>420</v>
      </c>
      <c r="K80" s="385" t="s">
        <v>421</v>
      </c>
      <c r="L80" s="377"/>
      <c r="M80" s="39"/>
      <c r="N80" s="39" t="s">
        <v>423</v>
      </c>
      <c r="O80" s="39" t="s">
        <v>424</v>
      </c>
      <c r="P80" s="39" t="s">
        <v>425</v>
      </c>
      <c r="Q80" s="39"/>
      <c r="R80" s="39" t="s">
        <v>429</v>
      </c>
      <c r="S80" s="39" t="s">
        <v>429</v>
      </c>
      <c r="T80" s="39" t="s">
        <v>429</v>
      </c>
      <c r="U80" s="39" t="s">
        <v>430</v>
      </c>
      <c r="V80" s="39" t="s">
        <v>430</v>
      </c>
      <c r="W80" s="39" t="s">
        <v>431</v>
      </c>
      <c r="X80" s="54">
        <v>671</v>
      </c>
      <c r="Y80" s="259">
        <v>1755.9</v>
      </c>
      <c r="Z80" s="260">
        <v>9580</v>
      </c>
      <c r="AA80" s="261">
        <v>3</v>
      </c>
      <c r="AB80" s="54" t="s">
        <v>194</v>
      </c>
      <c r="AC80" s="54" t="s">
        <v>194</v>
      </c>
      <c r="AD80" s="96" t="s">
        <v>195</v>
      </c>
      <c r="BP80" s="62"/>
      <c r="BQ80" s="62"/>
      <c r="BR80" s="62"/>
      <c r="BS80" s="62"/>
      <c r="BT80" s="62"/>
      <c r="BU80" s="62"/>
      <c r="BV80" s="62"/>
      <c r="BW80" s="62"/>
      <c r="BX80" s="62"/>
    </row>
    <row r="81" spans="1:76" s="2" customFormat="1" ht="77.25" thickBot="1">
      <c r="A81" s="276">
        <v>2</v>
      </c>
      <c r="B81" s="99" t="s">
        <v>418</v>
      </c>
      <c r="C81" s="99" t="s">
        <v>418</v>
      </c>
      <c r="D81" s="99" t="s">
        <v>194</v>
      </c>
      <c r="E81" s="99" t="s">
        <v>195</v>
      </c>
      <c r="F81" s="313" t="s">
        <v>419</v>
      </c>
      <c r="G81" s="314">
        <v>2008</v>
      </c>
      <c r="H81" s="315">
        <v>4366000</v>
      </c>
      <c r="I81" s="99" t="s">
        <v>833</v>
      </c>
      <c r="J81" s="313" t="s">
        <v>422</v>
      </c>
      <c r="K81" s="386" t="s">
        <v>421</v>
      </c>
      <c r="L81" s="380"/>
      <c r="M81" s="99"/>
      <c r="N81" s="99" t="s">
        <v>426</v>
      </c>
      <c r="O81" s="99" t="s">
        <v>427</v>
      </c>
      <c r="P81" s="99" t="s">
        <v>428</v>
      </c>
      <c r="Q81" s="99"/>
      <c r="R81" s="99" t="s">
        <v>430</v>
      </c>
      <c r="S81" s="99" t="s">
        <v>430</v>
      </c>
      <c r="T81" s="99" t="s">
        <v>430</v>
      </c>
      <c r="U81" s="99" t="s">
        <v>430</v>
      </c>
      <c r="V81" s="99" t="s">
        <v>430</v>
      </c>
      <c r="W81" s="99" t="s">
        <v>430</v>
      </c>
      <c r="X81" s="316">
        <v>1452.2</v>
      </c>
      <c r="Y81" s="317">
        <v>1903.4</v>
      </c>
      <c r="Z81" s="316">
        <v>11841</v>
      </c>
      <c r="AA81" s="318">
        <v>1</v>
      </c>
      <c r="AB81" s="199" t="s">
        <v>195</v>
      </c>
      <c r="AC81" s="199" t="s">
        <v>195</v>
      </c>
      <c r="AD81" s="312" t="s">
        <v>195</v>
      </c>
      <c r="BP81" s="62"/>
      <c r="BQ81" s="62"/>
      <c r="BR81" s="62"/>
      <c r="BS81" s="62"/>
      <c r="BT81" s="62"/>
      <c r="BU81" s="62"/>
      <c r="BV81" s="62"/>
      <c r="BW81" s="62"/>
      <c r="BX81" s="62"/>
    </row>
    <row r="82" spans="1:126" s="2" customFormat="1" ht="13.5" thickBot="1">
      <c r="A82" s="518" t="s">
        <v>0</v>
      </c>
      <c r="B82" s="511" t="s">
        <v>0</v>
      </c>
      <c r="C82" s="511"/>
      <c r="D82" s="25"/>
      <c r="E82" s="25"/>
      <c r="F82" s="29"/>
      <c r="G82" s="24"/>
      <c r="H82" s="319">
        <f>SUM(H80:H81)</f>
        <v>7641000</v>
      </c>
      <c r="I82" s="320"/>
      <c r="J82" s="53"/>
      <c r="K82" s="64"/>
      <c r="L82" s="67"/>
      <c r="M82" s="67"/>
      <c r="N82" s="67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64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</row>
    <row r="83" spans="1:126" ht="12.75" customHeight="1" thickBot="1">
      <c r="A83" s="522" t="s">
        <v>127</v>
      </c>
      <c r="B83" s="523"/>
      <c r="C83" s="523"/>
      <c r="D83" s="523"/>
      <c r="E83" s="523"/>
      <c r="F83" s="523"/>
      <c r="G83" s="523"/>
      <c r="H83" s="523"/>
      <c r="I83" s="69"/>
      <c r="J83" s="57"/>
      <c r="K83" s="65"/>
      <c r="L83" s="66"/>
      <c r="M83" s="66"/>
      <c r="N83" s="66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65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</row>
    <row r="84" spans="1:126" s="2" customFormat="1" ht="25.5">
      <c r="A84" s="42">
        <v>1</v>
      </c>
      <c r="B84" s="39" t="s">
        <v>464</v>
      </c>
      <c r="C84" s="39"/>
      <c r="D84" s="39" t="s">
        <v>194</v>
      </c>
      <c r="E84" s="39" t="s">
        <v>195</v>
      </c>
      <c r="F84" s="39" t="s">
        <v>195</v>
      </c>
      <c r="G84" s="39">
        <v>1995</v>
      </c>
      <c r="H84" s="195">
        <v>3364313.83</v>
      </c>
      <c r="I84" s="39" t="s">
        <v>106</v>
      </c>
      <c r="J84" s="97" t="s">
        <v>481</v>
      </c>
      <c r="K84" s="385" t="s">
        <v>484</v>
      </c>
      <c r="L84" s="261"/>
      <c r="M84" s="54"/>
      <c r="N84" s="54" t="s">
        <v>486</v>
      </c>
      <c r="O84" s="54" t="s">
        <v>487</v>
      </c>
      <c r="P84" s="54" t="s">
        <v>488</v>
      </c>
      <c r="Q84" s="54"/>
      <c r="R84" s="39" t="s">
        <v>344</v>
      </c>
      <c r="S84" s="39" t="s">
        <v>344</v>
      </c>
      <c r="T84" s="39" t="s">
        <v>344</v>
      </c>
      <c r="U84" s="39" t="s">
        <v>489</v>
      </c>
      <c r="V84" s="39" t="s">
        <v>490</v>
      </c>
      <c r="W84" s="39" t="s">
        <v>344</v>
      </c>
      <c r="X84" s="54"/>
      <c r="Y84" s="54"/>
      <c r="Z84" s="54"/>
      <c r="AA84" s="54"/>
      <c r="AB84" s="54"/>
      <c r="AC84" s="54"/>
      <c r="AD84" s="96" t="s">
        <v>286</v>
      </c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</row>
    <row r="85" spans="1:126" s="2" customFormat="1" ht="12.75">
      <c r="A85" s="42">
        <v>2</v>
      </c>
      <c r="B85" s="34" t="s">
        <v>465</v>
      </c>
      <c r="C85" s="34"/>
      <c r="D85" s="39" t="s">
        <v>194</v>
      </c>
      <c r="E85" s="39" t="s">
        <v>195</v>
      </c>
      <c r="F85" s="39" t="s">
        <v>195</v>
      </c>
      <c r="G85" s="34">
        <v>1995</v>
      </c>
      <c r="H85" s="172">
        <v>2073933.62</v>
      </c>
      <c r="I85" s="39" t="s">
        <v>106</v>
      </c>
      <c r="J85" s="89" t="s">
        <v>482</v>
      </c>
      <c r="K85" s="385" t="s">
        <v>484</v>
      </c>
      <c r="L85" s="261"/>
      <c r="M85" s="54"/>
      <c r="N85" s="33" t="s">
        <v>486</v>
      </c>
      <c r="O85" s="54" t="s">
        <v>487</v>
      </c>
      <c r="P85" s="54" t="s">
        <v>488</v>
      </c>
      <c r="Q85" s="54"/>
      <c r="R85" s="34" t="s">
        <v>344</v>
      </c>
      <c r="S85" s="34" t="s">
        <v>344</v>
      </c>
      <c r="T85" s="34" t="s">
        <v>344</v>
      </c>
      <c r="U85" s="34" t="s">
        <v>489</v>
      </c>
      <c r="V85" s="34" t="s">
        <v>490</v>
      </c>
      <c r="W85" s="34" t="s">
        <v>344</v>
      </c>
      <c r="X85" s="54"/>
      <c r="Y85" s="54"/>
      <c r="Z85" s="54"/>
      <c r="AA85" s="54"/>
      <c r="AB85" s="54"/>
      <c r="AC85" s="54"/>
      <c r="AD85" s="96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</row>
    <row r="86" spans="1:126" s="2" customFormat="1" ht="12.75">
      <c r="A86" s="42">
        <v>3</v>
      </c>
      <c r="B86" s="34" t="s">
        <v>466</v>
      </c>
      <c r="C86" s="34"/>
      <c r="D86" s="34" t="s">
        <v>194</v>
      </c>
      <c r="E86" s="39" t="s">
        <v>195</v>
      </c>
      <c r="F86" s="39" t="s">
        <v>195</v>
      </c>
      <c r="G86" s="34">
        <v>1995</v>
      </c>
      <c r="H86" s="172">
        <v>10908.06</v>
      </c>
      <c r="I86" s="39" t="s">
        <v>106</v>
      </c>
      <c r="J86" s="89"/>
      <c r="K86" s="55"/>
      <c r="L86" s="261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96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</row>
    <row r="87" spans="1:126" s="2" customFormat="1" ht="12.75">
      <c r="A87" s="42">
        <v>4</v>
      </c>
      <c r="B87" s="34" t="s">
        <v>467</v>
      </c>
      <c r="C87" s="34"/>
      <c r="D87" s="39" t="s">
        <v>194</v>
      </c>
      <c r="E87" s="39" t="s">
        <v>195</v>
      </c>
      <c r="F87" s="39" t="s">
        <v>195</v>
      </c>
      <c r="G87" s="34">
        <v>1995</v>
      </c>
      <c r="H87" s="172">
        <v>14505.45</v>
      </c>
      <c r="I87" s="39" t="s">
        <v>106</v>
      </c>
      <c r="J87" s="89"/>
      <c r="K87" s="55"/>
      <c r="L87" s="261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96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</row>
    <row r="88" spans="1:126" s="2" customFormat="1" ht="12.75">
      <c r="A88" s="42">
        <v>5</v>
      </c>
      <c r="B88" s="34" t="s">
        <v>468</v>
      </c>
      <c r="C88" s="34"/>
      <c r="D88" s="34" t="s">
        <v>194</v>
      </c>
      <c r="E88" s="39" t="s">
        <v>195</v>
      </c>
      <c r="F88" s="39" t="s">
        <v>195</v>
      </c>
      <c r="G88" s="34">
        <v>1995</v>
      </c>
      <c r="H88" s="172">
        <v>29536.77</v>
      </c>
      <c r="I88" s="39" t="s">
        <v>106</v>
      </c>
      <c r="J88" s="89"/>
      <c r="K88" s="55"/>
      <c r="L88" s="261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96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</row>
    <row r="89" spans="1:126" s="372" customFormat="1" ht="12.75">
      <c r="A89" s="482">
        <v>6</v>
      </c>
      <c r="B89" s="89" t="s">
        <v>469</v>
      </c>
      <c r="C89" s="89"/>
      <c r="D89" s="369" t="s">
        <v>194</v>
      </c>
      <c r="E89" s="369" t="s">
        <v>195</v>
      </c>
      <c r="F89" s="369" t="s">
        <v>195</v>
      </c>
      <c r="G89" s="89">
        <v>1995</v>
      </c>
      <c r="H89" s="368">
        <v>85189.17</v>
      </c>
      <c r="I89" s="369" t="s">
        <v>106</v>
      </c>
      <c r="J89" s="89"/>
      <c r="K89" s="389"/>
      <c r="L89" s="500"/>
      <c r="M89" s="424"/>
      <c r="N89" s="424"/>
      <c r="O89" s="424"/>
      <c r="P89" s="424"/>
      <c r="Q89" s="424"/>
      <c r="R89" s="424"/>
      <c r="S89" s="424"/>
      <c r="T89" s="424"/>
      <c r="U89" s="424"/>
      <c r="V89" s="424"/>
      <c r="W89" s="424"/>
      <c r="X89" s="424"/>
      <c r="Y89" s="424"/>
      <c r="Z89" s="424"/>
      <c r="AA89" s="424"/>
      <c r="AB89" s="424"/>
      <c r="AC89" s="424"/>
      <c r="AD89" s="493"/>
      <c r="AE89" s="373"/>
      <c r="AF89" s="373"/>
      <c r="AG89" s="373"/>
      <c r="AH89" s="373"/>
      <c r="AI89" s="373"/>
      <c r="AJ89" s="373"/>
      <c r="AK89" s="373"/>
      <c r="AL89" s="373"/>
      <c r="AM89" s="373"/>
      <c r="AN89" s="373"/>
      <c r="AO89" s="373"/>
      <c r="AP89" s="373"/>
      <c r="AQ89" s="373"/>
      <c r="AR89" s="373"/>
      <c r="AS89" s="373"/>
      <c r="AT89" s="373"/>
      <c r="AU89" s="373"/>
      <c r="AV89" s="373"/>
      <c r="AW89" s="373"/>
      <c r="AX89" s="373"/>
      <c r="AY89" s="373"/>
      <c r="AZ89" s="373"/>
      <c r="BA89" s="373"/>
      <c r="BB89" s="373"/>
      <c r="BC89" s="373"/>
      <c r="BD89" s="373"/>
      <c r="BE89" s="373"/>
      <c r="BF89" s="373"/>
      <c r="BG89" s="373"/>
      <c r="BH89" s="373"/>
      <c r="BI89" s="373"/>
      <c r="BJ89" s="373"/>
      <c r="BK89" s="373"/>
      <c r="BL89" s="373"/>
      <c r="BM89" s="373"/>
      <c r="BN89" s="373"/>
      <c r="BO89" s="373"/>
      <c r="BP89" s="373"/>
      <c r="BQ89" s="373"/>
      <c r="BR89" s="373"/>
      <c r="BS89" s="373"/>
      <c r="BT89" s="373"/>
      <c r="BU89" s="373"/>
      <c r="BV89" s="373"/>
      <c r="BW89" s="373"/>
      <c r="BX89" s="373"/>
      <c r="BY89" s="373"/>
      <c r="BZ89" s="373"/>
      <c r="CA89" s="373"/>
      <c r="CB89" s="373"/>
      <c r="CC89" s="373"/>
      <c r="CD89" s="373"/>
      <c r="CE89" s="373"/>
      <c r="CF89" s="373"/>
      <c r="CG89" s="373"/>
      <c r="CH89" s="373"/>
      <c r="CI89" s="373"/>
      <c r="CJ89" s="373"/>
      <c r="CK89" s="373"/>
      <c r="CL89" s="373"/>
      <c r="CM89" s="373"/>
      <c r="CN89" s="373"/>
      <c r="CO89" s="373"/>
      <c r="CP89" s="373"/>
      <c r="CQ89" s="373"/>
      <c r="CR89" s="373"/>
      <c r="CS89" s="373"/>
      <c r="CT89" s="373"/>
      <c r="CU89" s="373"/>
      <c r="CV89" s="373"/>
      <c r="CW89" s="373"/>
      <c r="CX89" s="373"/>
      <c r="CY89" s="373"/>
      <c r="CZ89" s="373"/>
      <c r="DA89" s="373"/>
      <c r="DB89" s="373"/>
      <c r="DC89" s="373"/>
      <c r="DD89" s="373"/>
      <c r="DE89" s="373"/>
      <c r="DF89" s="373"/>
      <c r="DG89" s="373"/>
      <c r="DH89" s="373"/>
      <c r="DI89" s="373"/>
      <c r="DJ89" s="373"/>
      <c r="DK89" s="373"/>
      <c r="DL89" s="373"/>
      <c r="DM89" s="373"/>
      <c r="DN89" s="373"/>
      <c r="DO89" s="373"/>
      <c r="DP89" s="373"/>
      <c r="DQ89" s="373"/>
      <c r="DR89" s="373"/>
      <c r="DS89" s="373"/>
      <c r="DT89" s="373"/>
      <c r="DU89" s="373"/>
      <c r="DV89" s="373"/>
    </row>
    <row r="90" spans="1:126" s="372" customFormat="1" ht="12.75">
      <c r="A90" s="482">
        <v>7</v>
      </c>
      <c r="B90" s="89" t="s">
        <v>470</v>
      </c>
      <c r="C90" s="89"/>
      <c r="D90" s="89" t="s">
        <v>194</v>
      </c>
      <c r="E90" s="369" t="s">
        <v>195</v>
      </c>
      <c r="F90" s="369" t="s">
        <v>195</v>
      </c>
      <c r="G90" s="89">
        <v>1995</v>
      </c>
      <c r="H90" s="368">
        <v>55532.14</v>
      </c>
      <c r="I90" s="369" t="s">
        <v>106</v>
      </c>
      <c r="J90" s="89"/>
      <c r="K90" s="389"/>
      <c r="L90" s="500"/>
      <c r="M90" s="424"/>
      <c r="N90" s="424"/>
      <c r="O90" s="424"/>
      <c r="P90" s="424"/>
      <c r="Q90" s="424"/>
      <c r="R90" s="424"/>
      <c r="S90" s="424"/>
      <c r="T90" s="424"/>
      <c r="U90" s="424"/>
      <c r="V90" s="424"/>
      <c r="W90" s="424"/>
      <c r="X90" s="424"/>
      <c r="Y90" s="424"/>
      <c r="Z90" s="424"/>
      <c r="AA90" s="424"/>
      <c r="AB90" s="424"/>
      <c r="AC90" s="424"/>
      <c r="AD90" s="493"/>
      <c r="AE90" s="373"/>
      <c r="AF90" s="373"/>
      <c r="AG90" s="373"/>
      <c r="AH90" s="373"/>
      <c r="AI90" s="373"/>
      <c r="AJ90" s="373"/>
      <c r="AK90" s="373"/>
      <c r="AL90" s="373"/>
      <c r="AM90" s="373"/>
      <c r="AN90" s="373"/>
      <c r="AO90" s="373"/>
      <c r="AP90" s="373"/>
      <c r="AQ90" s="373"/>
      <c r="AR90" s="373"/>
      <c r="AS90" s="373"/>
      <c r="AT90" s="373"/>
      <c r="AU90" s="373"/>
      <c r="AV90" s="373"/>
      <c r="AW90" s="373"/>
      <c r="AX90" s="373"/>
      <c r="AY90" s="373"/>
      <c r="AZ90" s="373"/>
      <c r="BA90" s="373"/>
      <c r="BB90" s="373"/>
      <c r="BC90" s="373"/>
      <c r="BD90" s="373"/>
      <c r="BE90" s="373"/>
      <c r="BF90" s="373"/>
      <c r="BG90" s="373"/>
      <c r="BH90" s="373"/>
      <c r="BI90" s="373"/>
      <c r="BJ90" s="373"/>
      <c r="BK90" s="373"/>
      <c r="BL90" s="373"/>
      <c r="BM90" s="373"/>
      <c r="BN90" s="373"/>
      <c r="BO90" s="373"/>
      <c r="BP90" s="373"/>
      <c r="BQ90" s="373"/>
      <c r="BR90" s="373"/>
      <c r="BS90" s="373"/>
      <c r="BT90" s="373"/>
      <c r="BU90" s="373"/>
      <c r="BV90" s="373"/>
      <c r="BW90" s="373"/>
      <c r="BX90" s="373"/>
      <c r="BY90" s="373"/>
      <c r="BZ90" s="373"/>
      <c r="CA90" s="373"/>
      <c r="CB90" s="373"/>
      <c r="CC90" s="373"/>
      <c r="CD90" s="373"/>
      <c r="CE90" s="373"/>
      <c r="CF90" s="373"/>
      <c r="CG90" s="373"/>
      <c r="CH90" s="373"/>
      <c r="CI90" s="373"/>
      <c r="CJ90" s="373"/>
      <c r="CK90" s="373"/>
      <c r="CL90" s="373"/>
      <c r="CM90" s="373"/>
      <c r="CN90" s="373"/>
      <c r="CO90" s="373"/>
      <c r="CP90" s="373"/>
      <c r="CQ90" s="373"/>
      <c r="CR90" s="373"/>
      <c r="CS90" s="373"/>
      <c r="CT90" s="373"/>
      <c r="CU90" s="373"/>
      <c r="CV90" s="373"/>
      <c r="CW90" s="373"/>
      <c r="CX90" s="373"/>
      <c r="CY90" s="373"/>
      <c r="CZ90" s="373"/>
      <c r="DA90" s="373"/>
      <c r="DB90" s="373"/>
      <c r="DC90" s="373"/>
      <c r="DD90" s="373"/>
      <c r="DE90" s="373"/>
      <c r="DF90" s="373"/>
      <c r="DG90" s="373"/>
      <c r="DH90" s="373"/>
      <c r="DI90" s="373"/>
      <c r="DJ90" s="373"/>
      <c r="DK90" s="373"/>
      <c r="DL90" s="373"/>
      <c r="DM90" s="373"/>
      <c r="DN90" s="373"/>
      <c r="DO90" s="373"/>
      <c r="DP90" s="373"/>
      <c r="DQ90" s="373"/>
      <c r="DR90" s="373"/>
      <c r="DS90" s="373"/>
      <c r="DT90" s="373"/>
      <c r="DU90" s="373"/>
      <c r="DV90" s="373"/>
    </row>
    <row r="91" spans="1:126" s="372" customFormat="1" ht="12.75">
      <c r="A91" s="89">
        <v>8</v>
      </c>
      <c r="B91" s="89" t="s">
        <v>471</v>
      </c>
      <c r="C91" s="89"/>
      <c r="D91" s="89" t="s">
        <v>194</v>
      </c>
      <c r="E91" s="89" t="s">
        <v>195</v>
      </c>
      <c r="F91" s="89" t="s">
        <v>195</v>
      </c>
      <c r="G91" s="89">
        <v>1995</v>
      </c>
      <c r="H91" s="368">
        <v>23501.51</v>
      </c>
      <c r="I91" s="89" t="s">
        <v>106</v>
      </c>
      <c r="J91" s="89"/>
      <c r="K91" s="89"/>
      <c r="L91" s="500"/>
      <c r="M91" s="424"/>
      <c r="N91" s="424"/>
      <c r="O91" s="424"/>
      <c r="P91" s="424"/>
      <c r="Q91" s="424"/>
      <c r="R91" s="424"/>
      <c r="S91" s="424"/>
      <c r="T91" s="424"/>
      <c r="U91" s="424"/>
      <c r="V91" s="424"/>
      <c r="W91" s="424"/>
      <c r="X91" s="424"/>
      <c r="Y91" s="424"/>
      <c r="Z91" s="424"/>
      <c r="AA91" s="424"/>
      <c r="AB91" s="424"/>
      <c r="AC91" s="424"/>
      <c r="AD91" s="493"/>
      <c r="AE91" s="373"/>
      <c r="AF91" s="373"/>
      <c r="AG91" s="373"/>
      <c r="AH91" s="373"/>
      <c r="AI91" s="373"/>
      <c r="AJ91" s="373"/>
      <c r="AK91" s="373"/>
      <c r="AL91" s="373"/>
      <c r="AM91" s="373"/>
      <c r="AN91" s="373"/>
      <c r="AO91" s="373"/>
      <c r="AP91" s="373"/>
      <c r="AQ91" s="373"/>
      <c r="AR91" s="373"/>
      <c r="AS91" s="373"/>
      <c r="AT91" s="373"/>
      <c r="AU91" s="373"/>
      <c r="AV91" s="373"/>
      <c r="AW91" s="373"/>
      <c r="AX91" s="373"/>
      <c r="AY91" s="373"/>
      <c r="AZ91" s="373"/>
      <c r="BA91" s="373"/>
      <c r="BB91" s="373"/>
      <c r="BC91" s="373"/>
      <c r="BD91" s="373"/>
      <c r="BE91" s="373"/>
      <c r="BF91" s="373"/>
      <c r="BG91" s="373"/>
      <c r="BH91" s="373"/>
      <c r="BI91" s="373"/>
      <c r="BJ91" s="373"/>
      <c r="BK91" s="373"/>
      <c r="BL91" s="373"/>
      <c r="BM91" s="373"/>
      <c r="BN91" s="373"/>
      <c r="BO91" s="373"/>
      <c r="BP91" s="373"/>
      <c r="BQ91" s="373"/>
      <c r="BR91" s="373"/>
      <c r="BS91" s="373"/>
      <c r="BT91" s="373"/>
      <c r="BU91" s="373"/>
      <c r="BV91" s="373"/>
      <c r="BW91" s="373"/>
      <c r="BX91" s="373"/>
      <c r="BY91" s="373"/>
      <c r="BZ91" s="373"/>
      <c r="CA91" s="373"/>
      <c r="CB91" s="373"/>
      <c r="CC91" s="373"/>
      <c r="CD91" s="373"/>
      <c r="CE91" s="373"/>
      <c r="CF91" s="373"/>
      <c r="CG91" s="373"/>
      <c r="CH91" s="373"/>
      <c r="CI91" s="373"/>
      <c r="CJ91" s="373"/>
      <c r="CK91" s="373"/>
      <c r="CL91" s="373"/>
      <c r="CM91" s="373"/>
      <c r="CN91" s="373"/>
      <c r="CO91" s="373"/>
      <c r="CP91" s="373"/>
      <c r="CQ91" s="373"/>
      <c r="CR91" s="373"/>
      <c r="CS91" s="373"/>
      <c r="CT91" s="373"/>
      <c r="CU91" s="373"/>
      <c r="CV91" s="373"/>
      <c r="CW91" s="373"/>
      <c r="CX91" s="373"/>
      <c r="CY91" s="373"/>
      <c r="CZ91" s="373"/>
      <c r="DA91" s="373"/>
      <c r="DB91" s="373"/>
      <c r="DC91" s="373"/>
      <c r="DD91" s="373"/>
      <c r="DE91" s="373"/>
      <c r="DF91" s="373"/>
      <c r="DG91" s="373"/>
      <c r="DH91" s="373"/>
      <c r="DI91" s="373"/>
      <c r="DJ91" s="373"/>
      <c r="DK91" s="373"/>
      <c r="DL91" s="373"/>
      <c r="DM91" s="373"/>
      <c r="DN91" s="373"/>
      <c r="DO91" s="373"/>
      <c r="DP91" s="373"/>
      <c r="DQ91" s="373"/>
      <c r="DR91" s="373"/>
      <c r="DS91" s="373"/>
      <c r="DT91" s="373"/>
      <c r="DU91" s="373"/>
      <c r="DV91" s="373"/>
    </row>
    <row r="92" spans="1:126" s="372" customFormat="1" ht="12.75">
      <c r="A92" s="89">
        <v>9</v>
      </c>
      <c r="B92" s="89" t="s">
        <v>472</v>
      </c>
      <c r="C92" s="89"/>
      <c r="D92" s="89" t="s">
        <v>194</v>
      </c>
      <c r="E92" s="89" t="s">
        <v>195</v>
      </c>
      <c r="F92" s="89" t="s">
        <v>195</v>
      </c>
      <c r="G92" s="89">
        <v>1995</v>
      </c>
      <c r="H92" s="368">
        <v>48437.76</v>
      </c>
      <c r="I92" s="89" t="s">
        <v>106</v>
      </c>
      <c r="J92" s="89"/>
      <c r="K92" s="89"/>
      <c r="L92" s="500"/>
      <c r="M92" s="424"/>
      <c r="N92" s="424"/>
      <c r="O92" s="424"/>
      <c r="P92" s="424"/>
      <c r="Q92" s="424"/>
      <c r="R92" s="424"/>
      <c r="S92" s="424"/>
      <c r="T92" s="424"/>
      <c r="U92" s="424"/>
      <c r="V92" s="424"/>
      <c r="W92" s="424"/>
      <c r="X92" s="424"/>
      <c r="Y92" s="424"/>
      <c r="Z92" s="424"/>
      <c r="AA92" s="424"/>
      <c r="AB92" s="424"/>
      <c r="AC92" s="424"/>
      <c r="AD92" s="493"/>
      <c r="AE92" s="373"/>
      <c r="AF92" s="373"/>
      <c r="AG92" s="373"/>
      <c r="AH92" s="373"/>
      <c r="AI92" s="373"/>
      <c r="AJ92" s="373"/>
      <c r="AK92" s="373"/>
      <c r="AL92" s="373"/>
      <c r="AM92" s="373"/>
      <c r="AN92" s="373"/>
      <c r="AO92" s="373"/>
      <c r="AP92" s="373"/>
      <c r="AQ92" s="373"/>
      <c r="AR92" s="373"/>
      <c r="AS92" s="373"/>
      <c r="AT92" s="373"/>
      <c r="AU92" s="373"/>
      <c r="AV92" s="373"/>
      <c r="AW92" s="373"/>
      <c r="AX92" s="373"/>
      <c r="AY92" s="373"/>
      <c r="AZ92" s="373"/>
      <c r="BA92" s="373"/>
      <c r="BB92" s="373"/>
      <c r="BC92" s="373"/>
      <c r="BD92" s="373"/>
      <c r="BE92" s="373"/>
      <c r="BF92" s="373"/>
      <c r="BG92" s="373"/>
      <c r="BH92" s="373"/>
      <c r="BI92" s="373"/>
      <c r="BJ92" s="373"/>
      <c r="BK92" s="373"/>
      <c r="BL92" s="373"/>
      <c r="BM92" s="373"/>
      <c r="BN92" s="373"/>
      <c r="BO92" s="373"/>
      <c r="BP92" s="373"/>
      <c r="BQ92" s="373"/>
      <c r="BR92" s="373"/>
      <c r="BS92" s="373"/>
      <c r="BT92" s="373"/>
      <c r="BU92" s="373"/>
      <c r="BV92" s="373"/>
      <c r="BW92" s="373"/>
      <c r="BX92" s="373"/>
      <c r="BY92" s="373"/>
      <c r="BZ92" s="373"/>
      <c r="CA92" s="373"/>
      <c r="CB92" s="373"/>
      <c r="CC92" s="373"/>
      <c r="CD92" s="373"/>
      <c r="CE92" s="373"/>
      <c r="CF92" s="373"/>
      <c r="CG92" s="373"/>
      <c r="CH92" s="373"/>
      <c r="CI92" s="373"/>
      <c r="CJ92" s="373"/>
      <c r="CK92" s="373"/>
      <c r="CL92" s="373"/>
      <c r="CM92" s="373"/>
      <c r="CN92" s="373"/>
      <c r="CO92" s="373"/>
      <c r="CP92" s="373"/>
      <c r="CQ92" s="373"/>
      <c r="CR92" s="373"/>
      <c r="CS92" s="373"/>
      <c r="CT92" s="373"/>
      <c r="CU92" s="373"/>
      <c r="CV92" s="373"/>
      <c r="CW92" s="373"/>
      <c r="CX92" s="373"/>
      <c r="CY92" s="373"/>
      <c r="CZ92" s="373"/>
      <c r="DA92" s="373"/>
      <c r="DB92" s="373"/>
      <c r="DC92" s="373"/>
      <c r="DD92" s="373"/>
      <c r="DE92" s="373"/>
      <c r="DF92" s="373"/>
      <c r="DG92" s="373"/>
      <c r="DH92" s="373"/>
      <c r="DI92" s="373"/>
      <c r="DJ92" s="373"/>
      <c r="DK92" s="373"/>
      <c r="DL92" s="373"/>
      <c r="DM92" s="373"/>
      <c r="DN92" s="373"/>
      <c r="DO92" s="373"/>
      <c r="DP92" s="373"/>
      <c r="DQ92" s="373"/>
      <c r="DR92" s="373"/>
      <c r="DS92" s="373"/>
      <c r="DT92" s="373"/>
      <c r="DU92" s="373"/>
      <c r="DV92" s="373"/>
    </row>
    <row r="93" spans="1:126" s="372" customFormat="1" ht="12.75">
      <c r="A93" s="89">
        <v>10</v>
      </c>
      <c r="B93" s="89" t="s">
        <v>371</v>
      </c>
      <c r="C93" s="89"/>
      <c r="D93" s="89" t="s">
        <v>194</v>
      </c>
      <c r="E93" s="89" t="s">
        <v>195</v>
      </c>
      <c r="F93" s="89" t="s">
        <v>195</v>
      </c>
      <c r="G93" s="89">
        <v>1995</v>
      </c>
      <c r="H93" s="368">
        <v>60215.98</v>
      </c>
      <c r="I93" s="89" t="s">
        <v>106</v>
      </c>
      <c r="J93" s="89"/>
      <c r="K93" s="89"/>
      <c r="L93" s="501"/>
      <c r="M93" s="370"/>
      <c r="N93" s="370"/>
      <c r="O93" s="370"/>
      <c r="P93" s="370"/>
      <c r="Q93" s="370"/>
      <c r="R93" s="370"/>
      <c r="S93" s="370"/>
      <c r="T93" s="370"/>
      <c r="U93" s="370"/>
      <c r="V93" s="370"/>
      <c r="W93" s="370"/>
      <c r="X93" s="370"/>
      <c r="Y93" s="370"/>
      <c r="Z93" s="370"/>
      <c r="AA93" s="370"/>
      <c r="AB93" s="370"/>
      <c r="AC93" s="370"/>
      <c r="AD93" s="371"/>
      <c r="AE93" s="373"/>
      <c r="AF93" s="373"/>
      <c r="AG93" s="373"/>
      <c r="AH93" s="373"/>
      <c r="AI93" s="373"/>
      <c r="AJ93" s="373"/>
      <c r="AK93" s="373"/>
      <c r="AL93" s="373"/>
      <c r="AM93" s="373"/>
      <c r="AN93" s="373"/>
      <c r="AO93" s="373"/>
      <c r="AP93" s="373"/>
      <c r="AQ93" s="373"/>
      <c r="AR93" s="373"/>
      <c r="AS93" s="373"/>
      <c r="AT93" s="373"/>
      <c r="AU93" s="373"/>
      <c r="AV93" s="373"/>
      <c r="AW93" s="373"/>
      <c r="AX93" s="373"/>
      <c r="AY93" s="373"/>
      <c r="AZ93" s="373"/>
      <c r="BA93" s="373"/>
      <c r="BB93" s="373"/>
      <c r="BC93" s="373"/>
      <c r="BD93" s="373"/>
      <c r="BE93" s="373"/>
      <c r="BF93" s="373"/>
      <c r="BG93" s="373"/>
      <c r="BH93" s="373"/>
      <c r="BI93" s="373"/>
      <c r="BJ93" s="373"/>
      <c r="BK93" s="373"/>
      <c r="BL93" s="373"/>
      <c r="BM93" s="373"/>
      <c r="BN93" s="373"/>
      <c r="BO93" s="373"/>
      <c r="BP93" s="373"/>
      <c r="BQ93" s="373"/>
      <c r="BR93" s="373"/>
      <c r="BS93" s="373"/>
      <c r="BT93" s="373"/>
      <c r="BU93" s="373"/>
      <c r="BV93" s="373"/>
      <c r="BW93" s="373"/>
      <c r="BX93" s="373"/>
      <c r="BY93" s="373"/>
      <c r="BZ93" s="373"/>
      <c r="CA93" s="373"/>
      <c r="CB93" s="373"/>
      <c r="CC93" s="373"/>
      <c r="CD93" s="373"/>
      <c r="CE93" s="373"/>
      <c r="CF93" s="373"/>
      <c r="CG93" s="373"/>
      <c r="CH93" s="373"/>
      <c r="CI93" s="373"/>
      <c r="CJ93" s="373"/>
      <c r="CK93" s="373"/>
      <c r="CL93" s="373"/>
      <c r="CM93" s="373"/>
      <c r="CN93" s="373"/>
      <c r="CO93" s="373"/>
      <c r="CP93" s="373"/>
      <c r="CQ93" s="373"/>
      <c r="CR93" s="373"/>
      <c r="CS93" s="373"/>
      <c r="CT93" s="373"/>
      <c r="CU93" s="373"/>
      <c r="CV93" s="373"/>
      <c r="CW93" s="373"/>
      <c r="CX93" s="373"/>
      <c r="CY93" s="373"/>
      <c r="CZ93" s="373"/>
      <c r="DA93" s="373"/>
      <c r="DB93" s="373"/>
      <c r="DC93" s="373"/>
      <c r="DD93" s="373"/>
      <c r="DE93" s="373"/>
      <c r="DF93" s="373"/>
      <c r="DG93" s="373"/>
      <c r="DH93" s="373"/>
      <c r="DI93" s="373"/>
      <c r="DJ93" s="373"/>
      <c r="DK93" s="373"/>
      <c r="DL93" s="373"/>
      <c r="DM93" s="373"/>
      <c r="DN93" s="373"/>
      <c r="DO93" s="373"/>
      <c r="DP93" s="373"/>
      <c r="DQ93" s="373"/>
      <c r="DR93" s="373"/>
      <c r="DS93" s="373"/>
      <c r="DT93" s="373"/>
      <c r="DU93" s="373"/>
      <c r="DV93" s="373"/>
    </row>
    <row r="94" spans="1:126" s="372" customFormat="1" ht="12.75">
      <c r="A94" s="89">
        <v>11</v>
      </c>
      <c r="B94" s="89" t="s">
        <v>473</v>
      </c>
      <c r="C94" s="89"/>
      <c r="D94" s="89" t="s">
        <v>194</v>
      </c>
      <c r="E94" s="89" t="s">
        <v>195</v>
      </c>
      <c r="F94" s="89" t="s">
        <v>195</v>
      </c>
      <c r="G94" s="89">
        <v>1995</v>
      </c>
      <c r="H94" s="368">
        <v>123769.86</v>
      </c>
      <c r="I94" s="89" t="s">
        <v>106</v>
      </c>
      <c r="J94" s="89"/>
      <c r="K94" s="89"/>
      <c r="L94" s="501"/>
      <c r="M94" s="370"/>
      <c r="N94" s="89"/>
      <c r="O94" s="89"/>
      <c r="P94" s="89"/>
      <c r="Q94" s="370"/>
      <c r="R94" s="370"/>
      <c r="S94" s="370"/>
      <c r="T94" s="370"/>
      <c r="U94" s="370"/>
      <c r="V94" s="370"/>
      <c r="W94" s="370"/>
      <c r="X94" s="370"/>
      <c r="Y94" s="370"/>
      <c r="Z94" s="370"/>
      <c r="AA94" s="370"/>
      <c r="AB94" s="370"/>
      <c r="AC94" s="370"/>
      <c r="AD94" s="371"/>
      <c r="AE94" s="373"/>
      <c r="AF94" s="373"/>
      <c r="AG94" s="373"/>
      <c r="AH94" s="373"/>
      <c r="AI94" s="373"/>
      <c r="AJ94" s="373"/>
      <c r="AK94" s="373"/>
      <c r="AL94" s="373"/>
      <c r="AM94" s="373"/>
      <c r="AN94" s="373"/>
      <c r="AO94" s="373"/>
      <c r="AP94" s="373"/>
      <c r="AQ94" s="373"/>
      <c r="AR94" s="373"/>
      <c r="AS94" s="373"/>
      <c r="AT94" s="373"/>
      <c r="AU94" s="373"/>
      <c r="AV94" s="373"/>
      <c r="AW94" s="373"/>
      <c r="AX94" s="373"/>
      <c r="AY94" s="373"/>
      <c r="AZ94" s="373"/>
      <c r="BA94" s="373"/>
      <c r="BB94" s="373"/>
      <c r="BC94" s="373"/>
      <c r="BD94" s="373"/>
      <c r="BE94" s="373"/>
      <c r="BF94" s="373"/>
      <c r="BG94" s="373"/>
      <c r="BH94" s="373"/>
      <c r="BI94" s="373"/>
      <c r="BJ94" s="373"/>
      <c r="BK94" s="373"/>
      <c r="BL94" s="373"/>
      <c r="BM94" s="373"/>
      <c r="BN94" s="373"/>
      <c r="BO94" s="373"/>
      <c r="BP94" s="373"/>
      <c r="BQ94" s="373"/>
      <c r="BR94" s="373"/>
      <c r="BS94" s="373"/>
      <c r="BT94" s="373"/>
      <c r="BU94" s="373"/>
      <c r="BV94" s="373"/>
      <c r="BW94" s="373"/>
      <c r="BX94" s="373"/>
      <c r="BY94" s="373"/>
      <c r="BZ94" s="373"/>
      <c r="CA94" s="373"/>
      <c r="CB94" s="373"/>
      <c r="CC94" s="373"/>
      <c r="CD94" s="373"/>
      <c r="CE94" s="373"/>
      <c r="CF94" s="373"/>
      <c r="CG94" s="373"/>
      <c r="CH94" s="373"/>
      <c r="CI94" s="373"/>
      <c r="CJ94" s="373"/>
      <c r="CK94" s="373"/>
      <c r="CL94" s="373"/>
      <c r="CM94" s="373"/>
      <c r="CN94" s="373"/>
      <c r="CO94" s="373"/>
      <c r="CP94" s="373"/>
      <c r="CQ94" s="373"/>
      <c r="CR94" s="373"/>
      <c r="CS94" s="373"/>
      <c r="CT94" s="373"/>
      <c r="CU94" s="373"/>
      <c r="CV94" s="373"/>
      <c r="CW94" s="373"/>
      <c r="CX94" s="373"/>
      <c r="CY94" s="373"/>
      <c r="CZ94" s="373"/>
      <c r="DA94" s="373"/>
      <c r="DB94" s="373"/>
      <c r="DC94" s="373"/>
      <c r="DD94" s="373"/>
      <c r="DE94" s="373"/>
      <c r="DF94" s="373"/>
      <c r="DG94" s="373"/>
      <c r="DH94" s="373"/>
      <c r="DI94" s="373"/>
      <c r="DJ94" s="373"/>
      <c r="DK94" s="373"/>
      <c r="DL94" s="373"/>
      <c r="DM94" s="373"/>
      <c r="DN94" s="373"/>
      <c r="DO94" s="373"/>
      <c r="DP94" s="373"/>
      <c r="DQ94" s="373"/>
      <c r="DR94" s="373"/>
      <c r="DS94" s="373"/>
      <c r="DT94" s="373"/>
      <c r="DU94" s="373"/>
      <c r="DV94" s="373"/>
    </row>
    <row r="95" spans="1:126" s="372" customFormat="1" ht="12.75">
      <c r="A95" s="89">
        <v>12</v>
      </c>
      <c r="B95" s="89" t="s">
        <v>474</v>
      </c>
      <c r="C95" s="89"/>
      <c r="D95" s="89" t="s">
        <v>194</v>
      </c>
      <c r="E95" s="89" t="s">
        <v>195</v>
      </c>
      <c r="F95" s="89" t="s">
        <v>195</v>
      </c>
      <c r="G95" s="89">
        <v>1995</v>
      </c>
      <c r="H95" s="368">
        <v>2060</v>
      </c>
      <c r="I95" s="89" t="s">
        <v>106</v>
      </c>
      <c r="J95" s="89"/>
      <c r="K95" s="89"/>
      <c r="L95" s="501"/>
      <c r="M95" s="370"/>
      <c r="N95" s="89"/>
      <c r="O95" s="89"/>
      <c r="P95" s="89"/>
      <c r="Q95" s="370"/>
      <c r="R95" s="370"/>
      <c r="S95" s="370"/>
      <c r="T95" s="370"/>
      <c r="U95" s="370"/>
      <c r="V95" s="370"/>
      <c r="W95" s="370"/>
      <c r="X95" s="370"/>
      <c r="Y95" s="370"/>
      <c r="Z95" s="370"/>
      <c r="AA95" s="370"/>
      <c r="AB95" s="370"/>
      <c r="AC95" s="370"/>
      <c r="AD95" s="371"/>
      <c r="AE95" s="373"/>
      <c r="AF95" s="373"/>
      <c r="AG95" s="373"/>
      <c r="AH95" s="373"/>
      <c r="AI95" s="373"/>
      <c r="AJ95" s="373"/>
      <c r="AK95" s="373"/>
      <c r="AL95" s="373"/>
      <c r="AM95" s="373"/>
      <c r="AN95" s="373"/>
      <c r="AO95" s="373"/>
      <c r="AP95" s="373"/>
      <c r="AQ95" s="373"/>
      <c r="AR95" s="373"/>
      <c r="AS95" s="373"/>
      <c r="AT95" s="373"/>
      <c r="AU95" s="373"/>
      <c r="AV95" s="373"/>
      <c r="AW95" s="373"/>
      <c r="AX95" s="373"/>
      <c r="AY95" s="373"/>
      <c r="AZ95" s="373"/>
      <c r="BA95" s="373"/>
      <c r="BB95" s="373"/>
      <c r="BC95" s="373"/>
      <c r="BD95" s="373"/>
      <c r="BE95" s="373"/>
      <c r="BF95" s="373"/>
      <c r="BG95" s="373"/>
      <c r="BH95" s="373"/>
      <c r="BI95" s="373"/>
      <c r="BJ95" s="373"/>
      <c r="BK95" s="373"/>
      <c r="BL95" s="373"/>
      <c r="BM95" s="373"/>
      <c r="BN95" s="373"/>
      <c r="BO95" s="373"/>
      <c r="BP95" s="373"/>
      <c r="BQ95" s="373"/>
      <c r="BR95" s="373"/>
      <c r="BS95" s="373"/>
      <c r="BT95" s="373"/>
      <c r="BU95" s="373"/>
      <c r="BV95" s="373"/>
      <c r="BW95" s="373"/>
      <c r="BX95" s="373"/>
      <c r="BY95" s="373"/>
      <c r="BZ95" s="373"/>
      <c r="CA95" s="373"/>
      <c r="CB95" s="373"/>
      <c r="CC95" s="373"/>
      <c r="CD95" s="373"/>
      <c r="CE95" s="373"/>
      <c r="CF95" s="373"/>
      <c r="CG95" s="373"/>
      <c r="CH95" s="373"/>
      <c r="CI95" s="373"/>
      <c r="CJ95" s="373"/>
      <c r="CK95" s="373"/>
      <c r="CL95" s="373"/>
      <c r="CM95" s="373"/>
      <c r="CN95" s="373"/>
      <c r="CO95" s="373"/>
      <c r="CP95" s="373"/>
      <c r="CQ95" s="373"/>
      <c r="CR95" s="373"/>
      <c r="CS95" s="373"/>
      <c r="CT95" s="373"/>
      <c r="CU95" s="373"/>
      <c r="CV95" s="373"/>
      <c r="CW95" s="373"/>
      <c r="CX95" s="373"/>
      <c r="CY95" s="373"/>
      <c r="CZ95" s="373"/>
      <c r="DA95" s="373"/>
      <c r="DB95" s="373"/>
      <c r="DC95" s="373"/>
      <c r="DD95" s="373"/>
      <c r="DE95" s="373"/>
      <c r="DF95" s="373"/>
      <c r="DG95" s="373"/>
      <c r="DH95" s="373"/>
      <c r="DI95" s="373"/>
      <c r="DJ95" s="373"/>
      <c r="DK95" s="373"/>
      <c r="DL95" s="373"/>
      <c r="DM95" s="373"/>
      <c r="DN95" s="373"/>
      <c r="DO95" s="373"/>
      <c r="DP95" s="373"/>
      <c r="DQ95" s="373"/>
      <c r="DR95" s="373"/>
      <c r="DS95" s="373"/>
      <c r="DT95" s="373"/>
      <c r="DU95" s="373"/>
      <c r="DV95" s="373"/>
    </row>
    <row r="96" spans="1:126" s="372" customFormat="1" ht="12.75">
      <c r="A96" s="89">
        <v>13</v>
      </c>
      <c r="B96" s="89" t="s">
        <v>475</v>
      </c>
      <c r="C96" s="89"/>
      <c r="D96" s="89" t="s">
        <v>194</v>
      </c>
      <c r="E96" s="89" t="s">
        <v>195</v>
      </c>
      <c r="F96" s="89" t="s">
        <v>195</v>
      </c>
      <c r="G96" s="89">
        <v>1999</v>
      </c>
      <c r="H96" s="368">
        <v>10100</v>
      </c>
      <c r="I96" s="89" t="s">
        <v>106</v>
      </c>
      <c r="J96" s="89"/>
      <c r="K96" s="89"/>
      <c r="L96" s="501"/>
      <c r="M96" s="370"/>
      <c r="N96" s="89"/>
      <c r="O96" s="89"/>
      <c r="P96" s="89"/>
      <c r="Q96" s="370"/>
      <c r="R96" s="370"/>
      <c r="S96" s="370"/>
      <c r="T96" s="370"/>
      <c r="U96" s="370"/>
      <c r="V96" s="370"/>
      <c r="W96" s="370"/>
      <c r="X96" s="370"/>
      <c r="Y96" s="370"/>
      <c r="Z96" s="370"/>
      <c r="AA96" s="370"/>
      <c r="AB96" s="370"/>
      <c r="AC96" s="370"/>
      <c r="AD96" s="371"/>
      <c r="AE96" s="373"/>
      <c r="AF96" s="373"/>
      <c r="AG96" s="373"/>
      <c r="AH96" s="373"/>
      <c r="AI96" s="373"/>
      <c r="AJ96" s="373"/>
      <c r="AK96" s="373"/>
      <c r="AL96" s="373"/>
      <c r="AM96" s="373"/>
      <c r="AN96" s="373"/>
      <c r="AO96" s="373"/>
      <c r="AP96" s="373"/>
      <c r="AQ96" s="373"/>
      <c r="AR96" s="373"/>
      <c r="AS96" s="373"/>
      <c r="AT96" s="373"/>
      <c r="AU96" s="373"/>
      <c r="AV96" s="373"/>
      <c r="AW96" s="373"/>
      <c r="AX96" s="373"/>
      <c r="AY96" s="373"/>
      <c r="AZ96" s="373"/>
      <c r="BA96" s="373"/>
      <c r="BB96" s="373"/>
      <c r="BC96" s="373"/>
      <c r="BD96" s="373"/>
      <c r="BE96" s="373"/>
      <c r="BF96" s="373"/>
      <c r="BG96" s="373"/>
      <c r="BH96" s="373"/>
      <c r="BI96" s="373"/>
      <c r="BJ96" s="373"/>
      <c r="BK96" s="373"/>
      <c r="BL96" s="373"/>
      <c r="BM96" s="373"/>
      <c r="BN96" s="373"/>
      <c r="BO96" s="373"/>
      <c r="BP96" s="373"/>
      <c r="BQ96" s="373"/>
      <c r="BR96" s="373"/>
      <c r="BS96" s="373"/>
      <c r="BT96" s="373"/>
      <c r="BU96" s="373"/>
      <c r="BV96" s="373"/>
      <c r="BW96" s="373"/>
      <c r="BX96" s="373"/>
      <c r="BY96" s="373"/>
      <c r="BZ96" s="373"/>
      <c r="CA96" s="373"/>
      <c r="CB96" s="373"/>
      <c r="CC96" s="373"/>
      <c r="CD96" s="373"/>
      <c r="CE96" s="373"/>
      <c r="CF96" s="373"/>
      <c r="CG96" s="373"/>
      <c r="CH96" s="373"/>
      <c r="CI96" s="373"/>
      <c r="CJ96" s="373"/>
      <c r="CK96" s="373"/>
      <c r="CL96" s="373"/>
      <c r="CM96" s="373"/>
      <c r="CN96" s="373"/>
      <c r="CO96" s="373"/>
      <c r="CP96" s="373"/>
      <c r="CQ96" s="373"/>
      <c r="CR96" s="373"/>
      <c r="CS96" s="373"/>
      <c r="CT96" s="373"/>
      <c r="CU96" s="373"/>
      <c r="CV96" s="373"/>
      <c r="CW96" s="373"/>
      <c r="CX96" s="373"/>
      <c r="CY96" s="373"/>
      <c r="CZ96" s="373"/>
      <c r="DA96" s="373"/>
      <c r="DB96" s="373"/>
      <c r="DC96" s="373"/>
      <c r="DD96" s="373"/>
      <c r="DE96" s="373"/>
      <c r="DF96" s="373"/>
      <c r="DG96" s="373"/>
      <c r="DH96" s="373"/>
      <c r="DI96" s="373"/>
      <c r="DJ96" s="373"/>
      <c r="DK96" s="373"/>
      <c r="DL96" s="373"/>
      <c r="DM96" s="373"/>
      <c r="DN96" s="373"/>
      <c r="DO96" s="373"/>
      <c r="DP96" s="373"/>
      <c r="DQ96" s="373"/>
      <c r="DR96" s="373"/>
      <c r="DS96" s="373"/>
      <c r="DT96" s="373"/>
      <c r="DU96" s="373"/>
      <c r="DV96" s="373"/>
    </row>
    <row r="97" spans="1:126" s="372" customFormat="1" ht="12.75">
      <c r="A97" s="89">
        <v>14</v>
      </c>
      <c r="B97" s="89" t="s">
        <v>476</v>
      </c>
      <c r="C97" s="89"/>
      <c r="D97" s="89" t="s">
        <v>194</v>
      </c>
      <c r="E97" s="89" t="s">
        <v>195</v>
      </c>
      <c r="F97" s="89" t="s">
        <v>195</v>
      </c>
      <c r="G97" s="89">
        <v>2002</v>
      </c>
      <c r="H97" s="368">
        <v>109032.52</v>
      </c>
      <c r="I97" s="89" t="s">
        <v>106</v>
      </c>
      <c r="J97" s="89"/>
      <c r="K97" s="89"/>
      <c r="L97" s="501"/>
      <c r="M97" s="370"/>
      <c r="N97" s="89"/>
      <c r="O97" s="89"/>
      <c r="P97" s="89"/>
      <c r="Q97" s="370"/>
      <c r="R97" s="370"/>
      <c r="S97" s="370"/>
      <c r="T97" s="370"/>
      <c r="U97" s="370"/>
      <c r="V97" s="370"/>
      <c r="W97" s="370"/>
      <c r="X97" s="370"/>
      <c r="Y97" s="370"/>
      <c r="Z97" s="370"/>
      <c r="AA97" s="370"/>
      <c r="AB97" s="370"/>
      <c r="AC97" s="370"/>
      <c r="AD97" s="371"/>
      <c r="AE97" s="373"/>
      <c r="AF97" s="373"/>
      <c r="AG97" s="373"/>
      <c r="AH97" s="373"/>
      <c r="AI97" s="373"/>
      <c r="AJ97" s="373"/>
      <c r="AK97" s="373"/>
      <c r="AL97" s="373"/>
      <c r="AM97" s="373"/>
      <c r="AN97" s="373"/>
      <c r="AO97" s="373"/>
      <c r="AP97" s="373"/>
      <c r="AQ97" s="373"/>
      <c r="AR97" s="373"/>
      <c r="AS97" s="373"/>
      <c r="AT97" s="373"/>
      <c r="AU97" s="373"/>
      <c r="AV97" s="373"/>
      <c r="AW97" s="373"/>
      <c r="AX97" s="373"/>
      <c r="AY97" s="373"/>
      <c r="AZ97" s="373"/>
      <c r="BA97" s="373"/>
      <c r="BB97" s="373"/>
      <c r="BC97" s="373"/>
      <c r="BD97" s="373"/>
      <c r="BE97" s="373"/>
      <c r="BF97" s="373"/>
      <c r="BG97" s="373"/>
      <c r="BH97" s="373"/>
      <c r="BI97" s="373"/>
      <c r="BJ97" s="373"/>
      <c r="BK97" s="373"/>
      <c r="BL97" s="373"/>
      <c r="BM97" s="373"/>
      <c r="BN97" s="373"/>
      <c r="BO97" s="373"/>
      <c r="BP97" s="373"/>
      <c r="BQ97" s="373"/>
      <c r="BR97" s="373"/>
      <c r="BS97" s="373"/>
      <c r="BT97" s="373"/>
      <c r="BU97" s="373"/>
      <c r="BV97" s="373"/>
      <c r="BW97" s="373"/>
      <c r="BX97" s="373"/>
      <c r="BY97" s="373"/>
      <c r="BZ97" s="373"/>
      <c r="CA97" s="373"/>
      <c r="CB97" s="373"/>
      <c r="CC97" s="373"/>
      <c r="CD97" s="373"/>
      <c r="CE97" s="373"/>
      <c r="CF97" s="373"/>
      <c r="CG97" s="373"/>
      <c r="CH97" s="373"/>
      <c r="CI97" s="373"/>
      <c r="CJ97" s="373"/>
      <c r="CK97" s="373"/>
      <c r="CL97" s="373"/>
      <c r="CM97" s="373"/>
      <c r="CN97" s="373"/>
      <c r="CO97" s="373"/>
      <c r="CP97" s="373"/>
      <c r="CQ97" s="373"/>
      <c r="CR97" s="373"/>
      <c r="CS97" s="373"/>
      <c r="CT97" s="373"/>
      <c r="CU97" s="373"/>
      <c r="CV97" s="373"/>
      <c r="CW97" s="373"/>
      <c r="CX97" s="373"/>
      <c r="CY97" s="373"/>
      <c r="CZ97" s="373"/>
      <c r="DA97" s="373"/>
      <c r="DB97" s="373"/>
      <c r="DC97" s="373"/>
      <c r="DD97" s="373"/>
      <c r="DE97" s="373"/>
      <c r="DF97" s="373"/>
      <c r="DG97" s="373"/>
      <c r="DH97" s="373"/>
      <c r="DI97" s="373"/>
      <c r="DJ97" s="373"/>
      <c r="DK97" s="373"/>
      <c r="DL97" s="373"/>
      <c r="DM97" s="373"/>
      <c r="DN97" s="373"/>
      <c r="DO97" s="373"/>
      <c r="DP97" s="373"/>
      <c r="DQ97" s="373"/>
      <c r="DR97" s="373"/>
      <c r="DS97" s="373"/>
      <c r="DT97" s="373"/>
      <c r="DU97" s="373"/>
      <c r="DV97" s="373"/>
    </row>
    <row r="98" spans="1:126" s="372" customFormat="1" ht="12.75">
      <c r="A98" s="482">
        <v>15</v>
      </c>
      <c r="B98" s="502" t="s">
        <v>477</v>
      </c>
      <c r="C98" s="89"/>
      <c r="D98" s="369" t="s">
        <v>194</v>
      </c>
      <c r="E98" s="369" t="s">
        <v>195</v>
      </c>
      <c r="F98" s="369" t="s">
        <v>195</v>
      </c>
      <c r="G98" s="382">
        <v>2010</v>
      </c>
      <c r="H98" s="368">
        <v>34800</v>
      </c>
      <c r="I98" s="369" t="s">
        <v>106</v>
      </c>
      <c r="J98" s="89"/>
      <c r="K98" s="503" t="s">
        <v>484</v>
      </c>
      <c r="L98" s="501"/>
      <c r="M98" s="370"/>
      <c r="N98" s="370"/>
      <c r="O98" s="370"/>
      <c r="P98" s="370"/>
      <c r="Q98" s="370"/>
      <c r="R98" s="370"/>
      <c r="S98" s="370"/>
      <c r="T98" s="370"/>
      <c r="U98" s="370"/>
      <c r="V98" s="370"/>
      <c r="W98" s="370"/>
      <c r="X98" s="370"/>
      <c r="Y98" s="370"/>
      <c r="Z98" s="370"/>
      <c r="AA98" s="370"/>
      <c r="AB98" s="370"/>
      <c r="AC98" s="370"/>
      <c r="AD98" s="371"/>
      <c r="AE98" s="373"/>
      <c r="AF98" s="373"/>
      <c r="AG98" s="373"/>
      <c r="AH98" s="373"/>
      <c r="AI98" s="373"/>
      <c r="AJ98" s="373"/>
      <c r="AK98" s="373"/>
      <c r="AL98" s="373"/>
      <c r="AM98" s="373"/>
      <c r="AN98" s="373"/>
      <c r="AO98" s="373"/>
      <c r="AP98" s="373"/>
      <c r="AQ98" s="373"/>
      <c r="AR98" s="373"/>
      <c r="AS98" s="373"/>
      <c r="AT98" s="373"/>
      <c r="AU98" s="373"/>
      <c r="AV98" s="373"/>
      <c r="AW98" s="373"/>
      <c r="AX98" s="373"/>
      <c r="AY98" s="373"/>
      <c r="AZ98" s="373"/>
      <c r="BA98" s="373"/>
      <c r="BB98" s="373"/>
      <c r="BC98" s="373"/>
      <c r="BD98" s="373"/>
      <c r="BE98" s="373"/>
      <c r="BF98" s="373"/>
      <c r="BG98" s="373"/>
      <c r="BH98" s="373"/>
      <c r="BI98" s="373"/>
      <c r="BJ98" s="373"/>
      <c r="BK98" s="373"/>
      <c r="BL98" s="373"/>
      <c r="BM98" s="373"/>
      <c r="BN98" s="373"/>
      <c r="BO98" s="373"/>
      <c r="BP98" s="373"/>
      <c r="BQ98" s="373"/>
      <c r="BR98" s="373"/>
      <c r="BS98" s="373"/>
      <c r="BT98" s="373"/>
      <c r="BU98" s="373"/>
      <c r="BV98" s="373"/>
      <c r="BW98" s="373"/>
      <c r="BX98" s="373"/>
      <c r="BY98" s="373"/>
      <c r="BZ98" s="373"/>
      <c r="CA98" s="373"/>
      <c r="CB98" s="373"/>
      <c r="CC98" s="373"/>
      <c r="CD98" s="373"/>
      <c r="CE98" s="373"/>
      <c r="CF98" s="373"/>
      <c r="CG98" s="373"/>
      <c r="CH98" s="373"/>
      <c r="CI98" s="373"/>
      <c r="CJ98" s="373"/>
      <c r="CK98" s="373"/>
      <c r="CL98" s="373"/>
      <c r="CM98" s="373"/>
      <c r="CN98" s="373"/>
      <c r="CO98" s="373"/>
      <c r="CP98" s="373"/>
      <c r="CQ98" s="373"/>
      <c r="CR98" s="373"/>
      <c r="CS98" s="373"/>
      <c r="CT98" s="373"/>
      <c r="CU98" s="373"/>
      <c r="CV98" s="373"/>
      <c r="CW98" s="373"/>
      <c r="CX98" s="373"/>
      <c r="CY98" s="373"/>
      <c r="CZ98" s="373"/>
      <c r="DA98" s="373"/>
      <c r="DB98" s="373"/>
      <c r="DC98" s="373"/>
      <c r="DD98" s="373"/>
      <c r="DE98" s="373"/>
      <c r="DF98" s="373"/>
      <c r="DG98" s="373"/>
      <c r="DH98" s="373"/>
      <c r="DI98" s="373"/>
      <c r="DJ98" s="373"/>
      <c r="DK98" s="373"/>
      <c r="DL98" s="373"/>
      <c r="DM98" s="373"/>
      <c r="DN98" s="373"/>
      <c r="DO98" s="373"/>
      <c r="DP98" s="373"/>
      <c r="DQ98" s="373"/>
      <c r="DR98" s="373"/>
      <c r="DS98" s="373"/>
      <c r="DT98" s="373"/>
      <c r="DU98" s="373"/>
      <c r="DV98" s="373"/>
    </row>
    <row r="99" spans="1:126" s="2" customFormat="1" ht="12.75">
      <c r="A99" s="42">
        <v>16</v>
      </c>
      <c r="B99" s="272" t="s">
        <v>478</v>
      </c>
      <c r="C99" s="34"/>
      <c r="D99" s="34" t="s">
        <v>194</v>
      </c>
      <c r="E99" s="39" t="s">
        <v>195</v>
      </c>
      <c r="F99" s="39" t="s">
        <v>195</v>
      </c>
      <c r="G99" s="273">
        <v>2008</v>
      </c>
      <c r="H99" s="172">
        <v>522511.25</v>
      </c>
      <c r="I99" s="39" t="s">
        <v>106</v>
      </c>
      <c r="J99" s="89"/>
      <c r="K99" s="385" t="s">
        <v>484</v>
      </c>
      <c r="L99" s="379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163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</row>
    <row r="100" spans="1:126" s="2" customFormat="1" ht="12.75">
      <c r="A100" s="42">
        <v>17</v>
      </c>
      <c r="B100" s="272" t="s">
        <v>479</v>
      </c>
      <c r="C100" s="34"/>
      <c r="D100" s="39" t="s">
        <v>194</v>
      </c>
      <c r="E100" s="39" t="s">
        <v>195</v>
      </c>
      <c r="F100" s="39" t="s">
        <v>195</v>
      </c>
      <c r="G100" s="273">
        <v>2010</v>
      </c>
      <c r="H100" s="172">
        <v>224243.3</v>
      </c>
      <c r="I100" s="39" t="s">
        <v>106</v>
      </c>
      <c r="J100" s="89"/>
      <c r="K100" s="385" t="s">
        <v>484</v>
      </c>
      <c r="L100" s="379"/>
      <c r="M100" s="33"/>
      <c r="N100" s="34"/>
      <c r="O100" s="34"/>
      <c r="P100" s="34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163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</row>
    <row r="101" spans="1:126" s="2" customFormat="1" ht="13.5" thickBot="1">
      <c r="A101" s="42">
        <v>18</v>
      </c>
      <c r="B101" s="99" t="s">
        <v>480</v>
      </c>
      <c r="C101" s="99"/>
      <c r="D101" s="99" t="s">
        <v>194</v>
      </c>
      <c r="E101" s="44" t="s">
        <v>195</v>
      </c>
      <c r="F101" s="44" t="s">
        <v>195</v>
      </c>
      <c r="G101" s="99">
        <v>2010</v>
      </c>
      <c r="H101" s="310">
        <v>1053286.51</v>
      </c>
      <c r="I101" s="44" t="s">
        <v>106</v>
      </c>
      <c r="J101" s="311" t="s">
        <v>483</v>
      </c>
      <c r="K101" s="386" t="s">
        <v>485</v>
      </c>
      <c r="L101" s="318"/>
      <c r="M101" s="199"/>
      <c r="N101" s="99"/>
      <c r="O101" s="99"/>
      <c r="P101" s="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31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</row>
    <row r="102" spans="1:30" s="2" customFormat="1" ht="13.5" thickBot="1">
      <c r="A102" s="309"/>
      <c r="B102" s="518" t="s">
        <v>0</v>
      </c>
      <c r="C102" s="511"/>
      <c r="D102" s="25"/>
      <c r="E102" s="25"/>
      <c r="F102" s="30"/>
      <c r="G102" s="53"/>
      <c r="H102" s="293">
        <f>SUM(H84:H101)</f>
        <v>7845877.729999999</v>
      </c>
      <c r="I102" s="24"/>
      <c r="J102" s="53"/>
      <c r="K102" s="64"/>
      <c r="L102" s="67"/>
      <c r="M102" s="67"/>
      <c r="N102" s="67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64"/>
    </row>
    <row r="103" spans="1:126" ht="12.75" customHeight="1" thickBot="1">
      <c r="A103" s="522" t="s">
        <v>924</v>
      </c>
      <c r="B103" s="523"/>
      <c r="C103" s="523"/>
      <c r="D103" s="523"/>
      <c r="E103" s="523"/>
      <c r="F103" s="523"/>
      <c r="G103" s="523"/>
      <c r="H103" s="523"/>
      <c r="I103" s="403"/>
      <c r="J103" s="57"/>
      <c r="K103" s="65"/>
      <c r="L103" s="66"/>
      <c r="M103" s="66"/>
      <c r="N103" s="66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65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0"/>
      <c r="CH103" s="70"/>
      <c r="CI103" s="70"/>
      <c r="CJ103" s="70"/>
      <c r="CK103" s="70"/>
      <c r="CL103" s="70"/>
      <c r="CM103" s="70"/>
      <c r="CN103" s="70"/>
      <c r="CO103" s="70"/>
      <c r="CP103" s="70"/>
      <c r="CQ103" s="70"/>
      <c r="CR103" s="70"/>
      <c r="CS103" s="70"/>
      <c r="CT103" s="70"/>
      <c r="CU103" s="70"/>
      <c r="CV103" s="70"/>
      <c r="CW103" s="70"/>
      <c r="CX103" s="70"/>
      <c r="CY103" s="70"/>
      <c r="CZ103" s="70"/>
      <c r="DA103" s="70"/>
      <c r="DB103" s="70"/>
      <c r="DC103" s="70"/>
      <c r="DD103" s="70"/>
      <c r="DE103" s="70"/>
      <c r="DF103" s="70"/>
      <c r="DG103" s="70"/>
      <c r="DH103" s="70"/>
      <c r="DI103" s="70"/>
      <c r="DJ103" s="70"/>
      <c r="DK103" s="70"/>
      <c r="DL103" s="70"/>
      <c r="DM103" s="70"/>
      <c r="DN103" s="70"/>
      <c r="DO103" s="70"/>
      <c r="DP103" s="70"/>
      <c r="DQ103" s="70"/>
      <c r="DR103" s="70"/>
      <c r="DS103" s="70"/>
      <c r="DT103" s="70"/>
      <c r="DU103" s="70"/>
      <c r="DV103" s="70"/>
    </row>
    <row r="104" spans="1:126" s="3" customFormat="1" ht="96" customHeight="1">
      <c r="A104" s="43">
        <v>1</v>
      </c>
      <c r="B104" s="39" t="s">
        <v>551</v>
      </c>
      <c r="C104" s="39" t="s">
        <v>552</v>
      </c>
      <c r="D104" s="39" t="s">
        <v>194</v>
      </c>
      <c r="E104" s="39" t="s">
        <v>195</v>
      </c>
      <c r="F104" s="39" t="s">
        <v>195</v>
      </c>
      <c r="G104" s="39">
        <v>1958</v>
      </c>
      <c r="H104" s="195">
        <v>2774000</v>
      </c>
      <c r="I104" s="34" t="s">
        <v>833</v>
      </c>
      <c r="J104" s="97" t="s">
        <v>553</v>
      </c>
      <c r="K104" s="385" t="s">
        <v>554</v>
      </c>
      <c r="L104" s="377" t="s">
        <v>563</v>
      </c>
      <c r="M104" s="39" t="s">
        <v>562</v>
      </c>
      <c r="N104" s="39" t="s">
        <v>556</v>
      </c>
      <c r="O104" s="39" t="s">
        <v>557</v>
      </c>
      <c r="P104" s="39" t="s">
        <v>558</v>
      </c>
      <c r="Q104" s="48"/>
      <c r="R104" s="39" t="s">
        <v>489</v>
      </c>
      <c r="S104" s="39" t="s">
        <v>489</v>
      </c>
      <c r="T104" s="39" t="s">
        <v>351</v>
      </c>
      <c r="U104" s="39" t="s">
        <v>489</v>
      </c>
      <c r="V104" s="39" t="s">
        <v>489</v>
      </c>
      <c r="W104" s="39" t="s">
        <v>351</v>
      </c>
      <c r="X104" s="54"/>
      <c r="Y104" s="54">
        <v>1487</v>
      </c>
      <c r="Z104" s="54"/>
      <c r="AA104" s="54">
        <v>3</v>
      </c>
      <c r="AB104" s="54" t="s">
        <v>194</v>
      </c>
      <c r="AC104" s="54"/>
      <c r="AD104" s="96" t="s">
        <v>195</v>
      </c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  <c r="DT104" s="58"/>
      <c r="DU104" s="58"/>
      <c r="DV104" s="58"/>
    </row>
    <row r="105" spans="1:126" s="3" customFormat="1" ht="89.25">
      <c r="A105" s="276">
        <v>2</v>
      </c>
      <c r="B105" s="99" t="s">
        <v>834</v>
      </c>
      <c r="C105" s="44" t="s">
        <v>552</v>
      </c>
      <c r="D105" s="99" t="s">
        <v>194</v>
      </c>
      <c r="E105" s="99" t="s">
        <v>195</v>
      </c>
      <c r="F105" s="34" t="s">
        <v>195</v>
      </c>
      <c r="G105" s="99">
        <v>2004</v>
      </c>
      <c r="H105" s="310">
        <v>7047000</v>
      </c>
      <c r="I105" s="34" t="s">
        <v>833</v>
      </c>
      <c r="J105" s="265" t="s">
        <v>555</v>
      </c>
      <c r="K105" s="386" t="s">
        <v>554</v>
      </c>
      <c r="L105" s="380"/>
      <c r="M105" s="44" t="s">
        <v>562</v>
      </c>
      <c r="N105" s="99" t="s">
        <v>559</v>
      </c>
      <c r="O105" s="99" t="s">
        <v>560</v>
      </c>
      <c r="P105" s="99" t="s">
        <v>561</v>
      </c>
      <c r="Q105" s="48"/>
      <c r="R105" s="99" t="s">
        <v>489</v>
      </c>
      <c r="S105" s="99" t="s">
        <v>489</v>
      </c>
      <c r="T105" s="99" t="s">
        <v>489</v>
      </c>
      <c r="U105" s="99" t="s">
        <v>489</v>
      </c>
      <c r="V105" s="99" t="s">
        <v>564</v>
      </c>
      <c r="W105" s="99" t="s">
        <v>489</v>
      </c>
      <c r="X105" s="48"/>
      <c r="Y105" s="199">
        <v>2400</v>
      </c>
      <c r="Z105" s="48"/>
      <c r="AA105" s="199">
        <v>2</v>
      </c>
      <c r="AB105" s="199" t="s">
        <v>195</v>
      </c>
      <c r="AC105" s="48"/>
      <c r="AD105" s="312" t="s">
        <v>195</v>
      </c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</row>
    <row r="106" spans="1:126" s="3" customFormat="1" ht="12.75">
      <c r="A106" s="34">
        <v>3</v>
      </c>
      <c r="B106" s="119" t="s">
        <v>925</v>
      </c>
      <c r="C106" s="34"/>
      <c r="D106" s="34"/>
      <c r="E106" s="34"/>
      <c r="F106" s="33"/>
      <c r="G106" s="34">
        <v>1958</v>
      </c>
      <c r="H106" s="443">
        <v>33605.05</v>
      </c>
      <c r="I106" s="34" t="s">
        <v>106</v>
      </c>
      <c r="J106" s="93"/>
      <c r="K106" s="34"/>
      <c r="L106" s="34"/>
      <c r="M106" s="34"/>
      <c r="N106" s="34"/>
      <c r="O106" s="34"/>
      <c r="P106" s="34"/>
      <c r="Q106" s="33"/>
      <c r="R106" s="34"/>
      <c r="S106" s="34"/>
      <c r="T106" s="34"/>
      <c r="U106" s="34"/>
      <c r="V106" s="34"/>
      <c r="W106" s="34"/>
      <c r="X106" s="33"/>
      <c r="Y106" s="33"/>
      <c r="Z106" s="33"/>
      <c r="AA106" s="33"/>
      <c r="AB106" s="33"/>
      <c r="AC106" s="33"/>
      <c r="AD106" s="33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DT106" s="58"/>
      <c r="DU106" s="58"/>
      <c r="DV106" s="58"/>
    </row>
    <row r="107" spans="1:126" s="3" customFormat="1" ht="25.5">
      <c r="A107" s="34">
        <v>4</v>
      </c>
      <c r="B107" s="119" t="s">
        <v>926</v>
      </c>
      <c r="C107" s="34"/>
      <c r="D107" s="34"/>
      <c r="E107" s="34"/>
      <c r="F107" s="33"/>
      <c r="G107" s="34">
        <v>2005</v>
      </c>
      <c r="H107" s="504">
        <v>106094.96</v>
      </c>
      <c r="I107" s="34" t="s">
        <v>106</v>
      </c>
      <c r="J107" s="93"/>
      <c r="K107" s="34"/>
      <c r="L107" s="34"/>
      <c r="M107" s="34"/>
      <c r="N107" s="34"/>
      <c r="O107" s="34"/>
      <c r="P107" s="34"/>
      <c r="Q107" s="33"/>
      <c r="R107" s="34"/>
      <c r="S107" s="34"/>
      <c r="T107" s="34"/>
      <c r="U107" s="34"/>
      <c r="V107" s="34"/>
      <c r="W107" s="34"/>
      <c r="X107" s="33"/>
      <c r="Y107" s="33"/>
      <c r="Z107" s="33"/>
      <c r="AA107" s="33"/>
      <c r="AB107" s="33"/>
      <c r="AC107" s="33"/>
      <c r="AD107" s="33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8"/>
      <c r="DT107" s="58"/>
      <c r="DU107" s="58"/>
      <c r="DV107" s="58"/>
    </row>
    <row r="108" spans="1:126" s="3" customFormat="1" ht="12.75">
      <c r="A108" s="34">
        <v>5</v>
      </c>
      <c r="B108" s="119" t="s">
        <v>927</v>
      </c>
      <c r="C108" s="34"/>
      <c r="D108" s="34"/>
      <c r="E108" s="34"/>
      <c r="F108" s="33"/>
      <c r="G108" s="34">
        <v>2005</v>
      </c>
      <c r="H108" s="443">
        <v>100679.52</v>
      </c>
      <c r="I108" s="34" t="s">
        <v>106</v>
      </c>
      <c r="J108" s="93"/>
      <c r="K108" s="34"/>
      <c r="L108" s="34"/>
      <c r="M108" s="34"/>
      <c r="N108" s="34"/>
      <c r="O108" s="34"/>
      <c r="P108" s="34"/>
      <c r="Q108" s="33"/>
      <c r="R108" s="34"/>
      <c r="S108" s="34"/>
      <c r="T108" s="34"/>
      <c r="U108" s="34"/>
      <c r="V108" s="34"/>
      <c r="W108" s="34"/>
      <c r="X108" s="33"/>
      <c r="Y108" s="33"/>
      <c r="Z108" s="33"/>
      <c r="AA108" s="33"/>
      <c r="AB108" s="33"/>
      <c r="AC108" s="33"/>
      <c r="AD108" s="33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  <c r="DT108" s="58"/>
      <c r="DU108" s="58"/>
      <c r="DV108" s="58"/>
    </row>
    <row r="109" spans="1:126" s="3" customFormat="1" ht="25.5">
      <c r="A109" s="34">
        <v>6</v>
      </c>
      <c r="B109" s="119" t="s">
        <v>928</v>
      </c>
      <c r="C109" s="34"/>
      <c r="D109" s="34"/>
      <c r="E109" s="34"/>
      <c r="F109" s="33"/>
      <c r="G109" s="34">
        <v>2009</v>
      </c>
      <c r="H109" s="443">
        <v>1019291.9099999999</v>
      </c>
      <c r="I109" s="34" t="s">
        <v>106</v>
      </c>
      <c r="J109" s="93"/>
      <c r="K109" s="34"/>
      <c r="L109" s="34"/>
      <c r="M109" s="34"/>
      <c r="N109" s="34"/>
      <c r="O109" s="34"/>
      <c r="P109" s="34"/>
      <c r="Q109" s="33"/>
      <c r="R109" s="34"/>
      <c r="S109" s="34"/>
      <c r="T109" s="34"/>
      <c r="U109" s="34"/>
      <c r="V109" s="34"/>
      <c r="W109" s="34"/>
      <c r="X109" s="33"/>
      <c r="Y109" s="33"/>
      <c r="Z109" s="33"/>
      <c r="AA109" s="33"/>
      <c r="AB109" s="33"/>
      <c r="AC109" s="33"/>
      <c r="AD109" s="33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8"/>
      <c r="DS109" s="58"/>
      <c r="DT109" s="58"/>
      <c r="DU109" s="58"/>
      <c r="DV109" s="58"/>
    </row>
    <row r="110" spans="1:126" s="2" customFormat="1" ht="13.5" thickBot="1">
      <c r="A110" s="524" t="s">
        <v>837</v>
      </c>
      <c r="B110" s="515"/>
      <c r="C110" s="515"/>
      <c r="D110" s="394"/>
      <c r="E110" s="394"/>
      <c r="F110" s="395"/>
      <c r="G110" s="396"/>
      <c r="H110" s="405">
        <f>SUM(H104:H109)</f>
        <v>11080671.440000001</v>
      </c>
      <c r="I110" s="406"/>
      <c r="J110" s="73"/>
      <c r="K110" s="74"/>
      <c r="L110" s="75"/>
      <c r="M110" s="73"/>
      <c r="N110" s="75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4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</row>
    <row r="111" spans="1:126" ht="12.75" customHeight="1" thickBot="1">
      <c r="A111" s="512" t="s">
        <v>872</v>
      </c>
      <c r="B111" s="516"/>
      <c r="C111" s="516"/>
      <c r="D111" s="516"/>
      <c r="E111" s="516"/>
      <c r="F111" s="516"/>
      <c r="G111" s="516"/>
      <c r="H111" s="517"/>
      <c r="I111" s="69"/>
      <c r="J111" s="57"/>
      <c r="K111" s="65"/>
      <c r="L111" s="66"/>
      <c r="M111" s="95"/>
      <c r="N111" s="76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65"/>
      <c r="BY111" s="70"/>
      <c r="BZ111" s="70"/>
      <c r="CA111" s="70"/>
      <c r="CB111" s="70"/>
      <c r="CC111" s="70"/>
      <c r="CD111" s="70"/>
      <c r="CE111" s="70"/>
      <c r="CF111" s="70"/>
      <c r="CG111" s="70"/>
      <c r="CH111" s="70"/>
      <c r="CI111" s="70"/>
      <c r="CJ111" s="70"/>
      <c r="CK111" s="70"/>
      <c r="CL111" s="70"/>
      <c r="CM111" s="70"/>
      <c r="CN111" s="70"/>
      <c r="CO111" s="70"/>
      <c r="CP111" s="70"/>
      <c r="CQ111" s="70"/>
      <c r="CR111" s="70"/>
      <c r="CS111" s="70"/>
      <c r="CT111" s="70"/>
      <c r="CU111" s="70"/>
      <c r="CV111" s="70"/>
      <c r="CW111" s="70"/>
      <c r="CX111" s="70"/>
      <c r="CY111" s="70"/>
      <c r="CZ111" s="70"/>
      <c r="DA111" s="70"/>
      <c r="DB111" s="70"/>
      <c r="DC111" s="70"/>
      <c r="DD111" s="70"/>
      <c r="DE111" s="70"/>
      <c r="DF111" s="70"/>
      <c r="DG111" s="70"/>
      <c r="DH111" s="70"/>
      <c r="DI111" s="70"/>
      <c r="DJ111" s="70"/>
      <c r="DK111" s="70"/>
      <c r="DL111" s="70"/>
      <c r="DM111" s="70"/>
      <c r="DN111" s="70"/>
      <c r="DO111" s="70"/>
      <c r="DP111" s="70"/>
      <c r="DQ111" s="70"/>
      <c r="DR111" s="70"/>
      <c r="DS111" s="70"/>
      <c r="DT111" s="70"/>
      <c r="DU111" s="70"/>
      <c r="DV111" s="70"/>
    </row>
    <row r="112" spans="1:126" s="2" customFormat="1" ht="128.25" thickBot="1">
      <c r="A112" s="94">
        <v>1</v>
      </c>
      <c r="B112" s="39" t="s">
        <v>597</v>
      </c>
      <c r="C112" s="39" t="s">
        <v>598</v>
      </c>
      <c r="D112" s="34" t="s">
        <v>194</v>
      </c>
      <c r="E112" s="34" t="s">
        <v>195</v>
      </c>
      <c r="F112" s="34" t="s">
        <v>194</v>
      </c>
      <c r="G112" s="39" t="s">
        <v>929</v>
      </c>
      <c r="H112" s="195">
        <v>5106549.69</v>
      </c>
      <c r="I112" s="39" t="s">
        <v>106</v>
      </c>
      <c r="J112" s="97" t="s">
        <v>599</v>
      </c>
      <c r="K112" s="385" t="s">
        <v>600</v>
      </c>
      <c r="L112" s="377" t="s">
        <v>601</v>
      </c>
      <c r="M112" s="39"/>
      <c r="N112" s="39"/>
      <c r="O112" s="39"/>
      <c r="P112" s="39"/>
      <c r="Q112" s="48"/>
      <c r="R112" s="39" t="s">
        <v>489</v>
      </c>
      <c r="S112" s="39" t="s">
        <v>489</v>
      </c>
      <c r="T112" s="39" t="s">
        <v>489</v>
      </c>
      <c r="U112" s="39" t="s">
        <v>429</v>
      </c>
      <c r="V112" s="39" t="s">
        <v>429</v>
      </c>
      <c r="W112" s="39" t="s">
        <v>429</v>
      </c>
      <c r="X112" s="54"/>
      <c r="Y112" s="54">
        <v>1233.65</v>
      </c>
      <c r="Z112" s="54"/>
      <c r="AA112" s="54">
        <v>4</v>
      </c>
      <c r="AB112" s="54" t="s">
        <v>286</v>
      </c>
      <c r="AC112" s="54"/>
      <c r="AD112" s="96" t="s">
        <v>286</v>
      </c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</row>
    <row r="113" spans="1:30" s="2" customFormat="1" ht="13.5" thickBot="1">
      <c r="A113" s="27"/>
      <c r="B113" s="511" t="s">
        <v>0</v>
      </c>
      <c r="C113" s="511"/>
      <c r="D113" s="25"/>
      <c r="E113" s="25"/>
      <c r="F113" s="30"/>
      <c r="G113" s="53"/>
      <c r="H113" s="293">
        <f>SUM(H112:H112)</f>
        <v>5106549.69</v>
      </c>
      <c r="I113" s="52"/>
      <c r="J113" s="53"/>
      <c r="K113" s="64"/>
      <c r="L113" s="67"/>
      <c r="M113" s="67"/>
      <c r="N113" s="67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64"/>
    </row>
    <row r="114" spans="1:30" ht="12.75" customHeight="1" thickBot="1">
      <c r="A114" s="512" t="s">
        <v>849</v>
      </c>
      <c r="B114" s="516"/>
      <c r="C114" s="516"/>
      <c r="D114" s="516"/>
      <c r="E114" s="516"/>
      <c r="F114" s="516"/>
      <c r="G114" s="516"/>
      <c r="H114" s="517"/>
      <c r="I114" s="69"/>
      <c r="J114" s="57"/>
      <c r="K114" s="65"/>
      <c r="L114" s="66"/>
      <c r="M114" s="66"/>
      <c r="N114" s="66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65"/>
    </row>
    <row r="115" spans="1:126" s="2" customFormat="1" ht="25.5">
      <c r="A115" s="32">
        <v>1</v>
      </c>
      <c r="B115" s="269" t="s">
        <v>623</v>
      </c>
      <c r="C115" s="269" t="s">
        <v>624</v>
      </c>
      <c r="D115" s="269" t="s">
        <v>345</v>
      </c>
      <c r="E115" s="269" t="s">
        <v>352</v>
      </c>
      <c r="F115" s="269" t="s">
        <v>345</v>
      </c>
      <c r="G115" s="269" t="s">
        <v>625</v>
      </c>
      <c r="H115" s="132">
        <v>151000</v>
      </c>
      <c r="I115" s="39" t="s">
        <v>106</v>
      </c>
      <c r="J115" s="270" t="s">
        <v>629</v>
      </c>
      <c r="K115" s="383" t="s">
        <v>630</v>
      </c>
      <c r="L115" s="381">
        <v>2008</v>
      </c>
      <c r="M115" s="34" t="s">
        <v>638</v>
      </c>
      <c r="N115" s="269" t="s">
        <v>635</v>
      </c>
      <c r="O115" s="269" t="s">
        <v>636</v>
      </c>
      <c r="P115" s="269" t="s">
        <v>637</v>
      </c>
      <c r="Q115" s="33"/>
      <c r="R115" s="269" t="s">
        <v>639</v>
      </c>
      <c r="S115" s="269" t="s">
        <v>639</v>
      </c>
      <c r="T115" s="269" t="s">
        <v>639</v>
      </c>
      <c r="U115" s="269" t="s">
        <v>639</v>
      </c>
      <c r="V115" s="269" t="s">
        <v>639</v>
      </c>
      <c r="W115" s="269" t="s">
        <v>639</v>
      </c>
      <c r="X115" s="33"/>
      <c r="Y115" s="257">
        <v>99</v>
      </c>
      <c r="Z115" s="33"/>
      <c r="AA115" s="257">
        <v>2</v>
      </c>
      <c r="AB115" s="257" t="s">
        <v>352</v>
      </c>
      <c r="AC115" s="33"/>
      <c r="AD115" s="258" t="s">
        <v>352</v>
      </c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</row>
    <row r="116" spans="1:126" s="2" customFormat="1" ht="25.5">
      <c r="A116" s="94">
        <v>2</v>
      </c>
      <c r="B116" s="157" t="s">
        <v>623</v>
      </c>
      <c r="C116" s="157" t="s">
        <v>626</v>
      </c>
      <c r="D116" s="157" t="s">
        <v>345</v>
      </c>
      <c r="E116" s="157" t="s">
        <v>352</v>
      </c>
      <c r="F116" s="157" t="s">
        <v>345</v>
      </c>
      <c r="G116" s="157" t="s">
        <v>627</v>
      </c>
      <c r="H116" s="131">
        <v>76000</v>
      </c>
      <c r="I116" s="39" t="s">
        <v>106</v>
      </c>
      <c r="J116" s="271" t="s">
        <v>631</v>
      </c>
      <c r="K116" s="384" t="s">
        <v>632</v>
      </c>
      <c r="L116" s="274">
        <v>2008</v>
      </c>
      <c r="M116" s="21" t="s">
        <v>638</v>
      </c>
      <c r="N116" s="157" t="s">
        <v>635</v>
      </c>
      <c r="O116" s="157" t="s">
        <v>636</v>
      </c>
      <c r="P116" s="157" t="s">
        <v>637</v>
      </c>
      <c r="Q116" s="48"/>
      <c r="R116" s="157" t="s">
        <v>639</v>
      </c>
      <c r="S116" s="157" t="s">
        <v>639</v>
      </c>
      <c r="T116" s="157" t="s">
        <v>640</v>
      </c>
      <c r="U116" s="157" t="s">
        <v>639</v>
      </c>
      <c r="V116" s="157" t="s">
        <v>639</v>
      </c>
      <c r="W116" s="157" t="s">
        <v>639</v>
      </c>
      <c r="X116" s="48"/>
      <c r="Y116" s="262">
        <v>50</v>
      </c>
      <c r="Z116" s="48"/>
      <c r="AA116" s="262">
        <v>2</v>
      </c>
      <c r="AB116" s="262" t="s">
        <v>352</v>
      </c>
      <c r="AC116" s="48"/>
      <c r="AD116" s="263" t="s">
        <v>352</v>
      </c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</row>
    <row r="117" spans="1:126" s="2" customFormat="1" ht="26.25" thickBot="1">
      <c r="A117" s="32">
        <v>3</v>
      </c>
      <c r="B117" s="157" t="s">
        <v>623</v>
      </c>
      <c r="C117" s="157" t="s">
        <v>628</v>
      </c>
      <c r="D117" s="157" t="s">
        <v>345</v>
      </c>
      <c r="E117" s="157" t="s">
        <v>352</v>
      </c>
      <c r="F117" s="157" t="s">
        <v>345</v>
      </c>
      <c r="G117" s="157" t="s">
        <v>627</v>
      </c>
      <c r="H117" s="132">
        <v>167000</v>
      </c>
      <c r="I117" s="39" t="s">
        <v>106</v>
      </c>
      <c r="J117" s="271" t="s">
        <v>633</v>
      </c>
      <c r="K117" s="384" t="s">
        <v>634</v>
      </c>
      <c r="L117" s="274">
        <v>2008</v>
      </c>
      <c r="M117" s="34" t="s">
        <v>638</v>
      </c>
      <c r="N117" s="157" t="s">
        <v>635</v>
      </c>
      <c r="O117" s="157" t="s">
        <v>636</v>
      </c>
      <c r="P117" s="157" t="s">
        <v>637</v>
      </c>
      <c r="Q117" s="33"/>
      <c r="R117" s="157" t="s">
        <v>639</v>
      </c>
      <c r="S117" s="157" t="s">
        <v>639</v>
      </c>
      <c r="T117" s="157" t="s">
        <v>640</v>
      </c>
      <c r="U117" s="157" t="s">
        <v>639</v>
      </c>
      <c r="V117" s="157" t="s">
        <v>640</v>
      </c>
      <c r="W117" s="157" t="s">
        <v>640</v>
      </c>
      <c r="X117" s="33"/>
      <c r="Y117" s="262">
        <v>110</v>
      </c>
      <c r="Z117" s="33"/>
      <c r="AA117" s="262">
        <v>1</v>
      </c>
      <c r="AB117" s="262" t="s">
        <v>352</v>
      </c>
      <c r="AC117" s="33"/>
      <c r="AD117" s="263" t="s">
        <v>352</v>
      </c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</row>
    <row r="118" spans="1:30" s="2" customFormat="1" ht="13.5" thickBot="1">
      <c r="A118" s="27"/>
      <c r="B118" s="511" t="s">
        <v>0</v>
      </c>
      <c r="C118" s="511"/>
      <c r="D118" s="25"/>
      <c r="E118" s="25"/>
      <c r="F118" s="30"/>
      <c r="G118" s="53"/>
      <c r="H118" s="293">
        <f>SUM(H115:H117)</f>
        <v>394000</v>
      </c>
      <c r="I118" s="52"/>
      <c r="J118" s="53"/>
      <c r="K118" s="64"/>
      <c r="L118" s="67"/>
      <c r="M118" s="67"/>
      <c r="N118" s="67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64"/>
    </row>
    <row r="119" spans="1:126" ht="13.5" customHeight="1" thickBot="1">
      <c r="A119" s="512" t="s">
        <v>130</v>
      </c>
      <c r="B119" s="516"/>
      <c r="C119" s="516"/>
      <c r="D119" s="516"/>
      <c r="E119" s="516"/>
      <c r="F119" s="516"/>
      <c r="G119" s="516"/>
      <c r="H119" s="517"/>
      <c r="I119" s="69"/>
      <c r="J119" s="57"/>
      <c r="K119" s="65"/>
      <c r="L119" s="66"/>
      <c r="M119" s="95"/>
      <c r="N119" s="76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65"/>
      <c r="BY119" s="70"/>
      <c r="BZ119" s="70"/>
      <c r="CA119" s="70"/>
      <c r="CB119" s="70"/>
      <c r="CC119" s="70"/>
      <c r="CD119" s="70"/>
      <c r="CE119" s="70"/>
      <c r="CF119" s="70"/>
      <c r="CG119" s="70"/>
      <c r="CH119" s="70"/>
      <c r="CI119" s="70"/>
      <c r="CJ119" s="70"/>
      <c r="CK119" s="70"/>
      <c r="CL119" s="70"/>
      <c r="CM119" s="70"/>
      <c r="CN119" s="70"/>
      <c r="CO119" s="70"/>
      <c r="CP119" s="70"/>
      <c r="CQ119" s="70"/>
      <c r="CR119" s="70"/>
      <c r="CS119" s="70"/>
      <c r="CT119" s="70"/>
      <c r="CU119" s="70"/>
      <c r="CV119" s="70"/>
      <c r="CW119" s="70"/>
      <c r="CX119" s="70"/>
      <c r="CY119" s="70"/>
      <c r="CZ119" s="70"/>
      <c r="DA119" s="70"/>
      <c r="DB119" s="70"/>
      <c r="DC119" s="70"/>
      <c r="DD119" s="70"/>
      <c r="DE119" s="70"/>
      <c r="DF119" s="70"/>
      <c r="DG119" s="70"/>
      <c r="DH119" s="70"/>
      <c r="DI119" s="70"/>
      <c r="DJ119" s="70"/>
      <c r="DK119" s="70"/>
      <c r="DL119" s="70"/>
      <c r="DM119" s="70"/>
      <c r="DN119" s="70"/>
      <c r="DO119" s="70"/>
      <c r="DP119" s="70"/>
      <c r="DQ119" s="70"/>
      <c r="DR119" s="70"/>
      <c r="DS119" s="70"/>
      <c r="DT119" s="70"/>
      <c r="DU119" s="70"/>
      <c r="DV119" s="70"/>
    </row>
    <row r="120" spans="1:126" s="2" customFormat="1" ht="135" customHeight="1" thickBot="1">
      <c r="A120" s="94">
        <v>1</v>
      </c>
      <c r="B120" s="39" t="s">
        <v>672</v>
      </c>
      <c r="C120" s="39" t="s">
        <v>673</v>
      </c>
      <c r="D120" s="39" t="s">
        <v>345</v>
      </c>
      <c r="E120" s="39" t="s">
        <v>352</v>
      </c>
      <c r="F120" s="39" t="s">
        <v>352</v>
      </c>
      <c r="G120" s="39" t="s">
        <v>674</v>
      </c>
      <c r="H120" s="195">
        <v>1940000</v>
      </c>
      <c r="I120" s="39" t="s">
        <v>833</v>
      </c>
      <c r="J120" s="97" t="s">
        <v>675</v>
      </c>
      <c r="K120" s="385" t="s">
        <v>676</v>
      </c>
      <c r="L120" s="377" t="s">
        <v>601</v>
      </c>
      <c r="M120" s="39" t="s">
        <v>677</v>
      </c>
      <c r="N120" s="39"/>
      <c r="O120" s="39"/>
      <c r="P120" s="39"/>
      <c r="Q120" s="54"/>
      <c r="R120" s="39" t="s">
        <v>429</v>
      </c>
      <c r="S120" s="39" t="s">
        <v>429</v>
      </c>
      <c r="T120" s="39" t="s">
        <v>429</v>
      </c>
      <c r="U120" s="39" t="s">
        <v>429</v>
      </c>
      <c r="V120" s="39" t="s">
        <v>490</v>
      </c>
      <c r="W120" s="39" t="s">
        <v>429</v>
      </c>
      <c r="X120" s="54"/>
      <c r="Y120" s="54">
        <v>464.6</v>
      </c>
      <c r="Z120" s="54"/>
      <c r="AA120" s="54">
        <v>1</v>
      </c>
      <c r="AB120" s="54" t="s">
        <v>138</v>
      </c>
      <c r="AC120" s="54"/>
      <c r="AD120" s="96" t="s">
        <v>138</v>
      </c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</row>
    <row r="121" spans="1:30" s="2" customFormat="1" ht="13.5" thickBot="1">
      <c r="A121" s="27"/>
      <c r="B121" s="511" t="s">
        <v>0</v>
      </c>
      <c r="C121" s="511"/>
      <c r="D121" s="25"/>
      <c r="E121" s="25"/>
      <c r="F121" s="30"/>
      <c r="G121" s="53"/>
      <c r="H121" s="293">
        <f>SUM(H120:H120)</f>
        <v>1940000</v>
      </c>
      <c r="I121" s="52"/>
      <c r="J121" s="53"/>
      <c r="K121" s="64"/>
      <c r="L121" s="67"/>
      <c r="M121" s="67"/>
      <c r="N121" s="67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64"/>
    </row>
    <row r="122" spans="1:126" ht="13.5" thickBot="1">
      <c r="A122" s="512" t="s">
        <v>132</v>
      </c>
      <c r="B122" s="513"/>
      <c r="C122" s="513"/>
      <c r="D122" s="513"/>
      <c r="E122" s="513"/>
      <c r="F122" s="513"/>
      <c r="G122" s="513"/>
      <c r="H122" s="514"/>
      <c r="I122" s="403"/>
      <c r="J122" s="392"/>
      <c r="K122" s="393"/>
      <c r="L122" s="66"/>
      <c r="M122" s="95"/>
      <c r="N122" s="76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65"/>
      <c r="BY122" s="70"/>
      <c r="BZ122" s="70"/>
      <c r="CA122" s="70"/>
      <c r="CB122" s="70"/>
      <c r="CC122" s="70"/>
      <c r="CD122" s="70"/>
      <c r="CE122" s="70"/>
      <c r="CF122" s="70"/>
      <c r="CG122" s="70"/>
      <c r="CH122" s="70"/>
      <c r="CI122" s="70"/>
      <c r="CJ122" s="70"/>
      <c r="CK122" s="70"/>
      <c r="CL122" s="70"/>
      <c r="CM122" s="70"/>
      <c r="CN122" s="70"/>
      <c r="CO122" s="70"/>
      <c r="CP122" s="70"/>
      <c r="CQ122" s="70"/>
      <c r="CR122" s="70"/>
      <c r="CS122" s="70"/>
      <c r="CT122" s="70"/>
      <c r="CU122" s="70"/>
      <c r="CV122" s="70"/>
      <c r="CW122" s="70"/>
      <c r="CX122" s="70"/>
      <c r="CY122" s="70"/>
      <c r="CZ122" s="70"/>
      <c r="DA122" s="70"/>
      <c r="DB122" s="70"/>
      <c r="DC122" s="70"/>
      <c r="DD122" s="70"/>
      <c r="DE122" s="70"/>
      <c r="DF122" s="70"/>
      <c r="DG122" s="70"/>
      <c r="DH122" s="70"/>
      <c r="DI122" s="70"/>
      <c r="DJ122" s="70"/>
      <c r="DK122" s="70"/>
      <c r="DL122" s="70"/>
      <c r="DM122" s="70"/>
      <c r="DN122" s="70"/>
      <c r="DO122" s="70"/>
      <c r="DP122" s="70"/>
      <c r="DQ122" s="70"/>
      <c r="DR122" s="70"/>
      <c r="DS122" s="70"/>
      <c r="DT122" s="70"/>
      <c r="DU122" s="70"/>
      <c r="DV122" s="70"/>
    </row>
    <row r="123" spans="1:126" s="2" customFormat="1" ht="63.75">
      <c r="A123" s="94">
        <v>1</v>
      </c>
      <c r="B123" s="34" t="s">
        <v>692</v>
      </c>
      <c r="C123" s="34" t="s">
        <v>690</v>
      </c>
      <c r="D123" s="34" t="s">
        <v>194</v>
      </c>
      <c r="E123" s="33" t="s">
        <v>195</v>
      </c>
      <c r="F123" s="33" t="s">
        <v>195</v>
      </c>
      <c r="G123" s="34">
        <v>1981</v>
      </c>
      <c r="H123" s="172">
        <v>3491631.76</v>
      </c>
      <c r="I123" s="34" t="s">
        <v>106</v>
      </c>
      <c r="J123" s="93" t="s">
        <v>697</v>
      </c>
      <c r="K123" s="34" t="s">
        <v>699</v>
      </c>
      <c r="L123" s="47"/>
      <c r="M123" s="135"/>
      <c r="N123" s="135"/>
      <c r="O123" s="135"/>
      <c r="P123" s="135"/>
      <c r="Q123" s="48"/>
      <c r="R123" s="135"/>
      <c r="S123" s="135"/>
      <c r="T123" s="135"/>
      <c r="U123" s="135"/>
      <c r="V123" s="135"/>
      <c r="W123" s="135"/>
      <c r="X123" s="48"/>
      <c r="Y123" s="48"/>
      <c r="Z123" s="48"/>
      <c r="AA123" s="159"/>
      <c r="AB123" s="48"/>
      <c r="AC123" s="48"/>
      <c r="AD123" s="49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</row>
    <row r="124" spans="1:126" s="2" customFormat="1" ht="12.75">
      <c r="A124" s="32">
        <v>2</v>
      </c>
      <c r="B124" s="34" t="s">
        <v>693</v>
      </c>
      <c r="C124" s="34"/>
      <c r="D124" s="34" t="s">
        <v>194</v>
      </c>
      <c r="E124" s="33" t="s">
        <v>195</v>
      </c>
      <c r="F124" s="33" t="s">
        <v>195</v>
      </c>
      <c r="G124" s="34">
        <v>1981</v>
      </c>
      <c r="H124" s="172">
        <v>12415.32</v>
      </c>
      <c r="I124" s="34" t="s">
        <v>106</v>
      </c>
      <c r="J124" s="89"/>
      <c r="K124" s="34"/>
      <c r="L124" s="273"/>
      <c r="M124" s="34"/>
      <c r="N124" s="34"/>
      <c r="O124" s="34"/>
      <c r="P124" s="34"/>
      <c r="Q124" s="33"/>
      <c r="R124" s="34"/>
      <c r="S124" s="34"/>
      <c r="T124" s="34"/>
      <c r="U124" s="34"/>
      <c r="V124" s="34"/>
      <c r="W124" s="34"/>
      <c r="X124" s="33"/>
      <c r="Y124" s="33"/>
      <c r="Z124" s="33"/>
      <c r="AA124" s="33"/>
      <c r="AB124" s="33"/>
      <c r="AC124" s="33"/>
      <c r="AD124" s="163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</row>
    <row r="125" spans="1:126" s="2" customFormat="1" ht="25.5">
      <c r="A125" s="32">
        <v>3</v>
      </c>
      <c r="B125" s="34" t="s">
        <v>694</v>
      </c>
      <c r="C125" s="34"/>
      <c r="D125" s="34" t="s">
        <v>194</v>
      </c>
      <c r="E125" s="33" t="s">
        <v>195</v>
      </c>
      <c r="F125" s="33" t="s">
        <v>195</v>
      </c>
      <c r="G125" s="34">
        <v>2009</v>
      </c>
      <c r="H125" s="172">
        <v>192786.48</v>
      </c>
      <c r="I125" s="34" t="s">
        <v>106</v>
      </c>
      <c r="J125" s="89" t="s">
        <v>698</v>
      </c>
      <c r="K125" s="139"/>
      <c r="L125" s="273"/>
      <c r="M125" s="34"/>
      <c r="N125" s="34"/>
      <c r="O125" s="34"/>
      <c r="P125" s="34"/>
      <c r="Q125" s="33"/>
      <c r="R125" s="34"/>
      <c r="S125" s="34"/>
      <c r="T125" s="34"/>
      <c r="U125" s="34"/>
      <c r="V125" s="34"/>
      <c r="W125" s="34"/>
      <c r="X125" s="33"/>
      <c r="Y125" s="33"/>
      <c r="Z125" s="33"/>
      <c r="AA125" s="33"/>
      <c r="AB125" s="33"/>
      <c r="AC125" s="33"/>
      <c r="AD125" s="163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</row>
    <row r="126" spans="1:126" s="2" customFormat="1" ht="25.5">
      <c r="A126" s="33">
        <v>4</v>
      </c>
      <c r="B126" s="34" t="s">
        <v>695</v>
      </c>
      <c r="C126" s="34" t="s">
        <v>696</v>
      </c>
      <c r="D126" s="34" t="s">
        <v>194</v>
      </c>
      <c r="E126" s="33" t="s">
        <v>195</v>
      </c>
      <c r="F126" s="33" t="s">
        <v>195</v>
      </c>
      <c r="G126" s="34">
        <v>2009</v>
      </c>
      <c r="H126" s="172">
        <v>893633.23</v>
      </c>
      <c r="I126" s="34" t="s">
        <v>106</v>
      </c>
      <c r="J126" s="138"/>
      <c r="K126" s="139"/>
      <c r="L126" s="273"/>
      <c r="M126" s="34"/>
      <c r="N126" s="34"/>
      <c r="O126" s="34"/>
      <c r="P126" s="34"/>
      <c r="Q126" s="33"/>
      <c r="R126" s="34"/>
      <c r="S126" s="34"/>
      <c r="T126" s="34"/>
      <c r="U126" s="34"/>
      <c r="V126" s="34"/>
      <c r="W126" s="34"/>
      <c r="X126" s="33"/>
      <c r="Y126" s="33"/>
      <c r="Z126" s="33"/>
      <c r="AA126" s="33"/>
      <c r="AB126" s="33"/>
      <c r="AC126" s="33"/>
      <c r="AD126" s="163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</row>
    <row r="127" spans="1:126" s="2" customFormat="1" ht="13.5" thickBot="1">
      <c r="A127" s="33">
        <v>5</v>
      </c>
      <c r="B127" s="34" t="s">
        <v>479</v>
      </c>
      <c r="C127" s="34" t="s">
        <v>690</v>
      </c>
      <c r="D127" s="34" t="s">
        <v>194</v>
      </c>
      <c r="E127" s="33" t="s">
        <v>195</v>
      </c>
      <c r="F127" s="33" t="s">
        <v>195</v>
      </c>
      <c r="G127" s="34">
        <v>2012</v>
      </c>
      <c r="H127" s="172">
        <v>235972.1</v>
      </c>
      <c r="I127" s="34" t="s">
        <v>106</v>
      </c>
      <c r="J127" s="93"/>
      <c r="K127" s="34"/>
      <c r="L127" s="273"/>
      <c r="M127" s="34"/>
      <c r="N127" s="34"/>
      <c r="O127" s="34"/>
      <c r="P127" s="34"/>
      <c r="Q127" s="33"/>
      <c r="R127" s="34"/>
      <c r="S127" s="34"/>
      <c r="T127" s="34"/>
      <c r="U127" s="34"/>
      <c r="V127" s="34"/>
      <c r="W127" s="34"/>
      <c r="X127" s="33"/>
      <c r="Y127" s="33"/>
      <c r="Z127" s="33"/>
      <c r="AA127" s="33"/>
      <c r="AB127" s="33"/>
      <c r="AC127" s="33"/>
      <c r="AD127" s="163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</row>
    <row r="128" spans="1:30" s="2" customFormat="1" ht="13.5" thickBot="1">
      <c r="A128" s="356"/>
      <c r="B128" s="515" t="s">
        <v>0</v>
      </c>
      <c r="C128" s="515"/>
      <c r="D128" s="394"/>
      <c r="E128" s="394"/>
      <c r="F128" s="404"/>
      <c r="G128" s="73"/>
      <c r="H128" s="405">
        <f>SUM(H123:H127)</f>
        <v>4826438.889999999</v>
      </c>
      <c r="I128" s="406"/>
      <c r="J128" s="73"/>
      <c r="K128" s="74"/>
      <c r="L128" s="67"/>
      <c r="M128" s="67"/>
      <c r="N128" s="67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64"/>
    </row>
    <row r="129" spans="1:126" ht="13.5" thickBot="1">
      <c r="A129" s="512" t="s">
        <v>133</v>
      </c>
      <c r="B129" s="516"/>
      <c r="C129" s="516"/>
      <c r="D129" s="516"/>
      <c r="E129" s="516"/>
      <c r="F129" s="516"/>
      <c r="G129" s="516"/>
      <c r="H129" s="517"/>
      <c r="I129" s="69"/>
      <c r="J129" s="57"/>
      <c r="K129" s="65"/>
      <c r="L129" s="66"/>
      <c r="M129" s="95"/>
      <c r="N129" s="76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65"/>
      <c r="BY129" s="70"/>
      <c r="BZ129" s="70"/>
      <c r="CA129" s="70"/>
      <c r="CB129" s="70"/>
      <c r="CC129" s="70"/>
      <c r="CD129" s="70"/>
      <c r="CE129" s="70"/>
      <c r="CF129" s="70"/>
      <c r="CG129" s="70"/>
      <c r="CH129" s="70"/>
      <c r="CI129" s="70"/>
      <c r="CJ129" s="70"/>
      <c r="CK129" s="70"/>
      <c r="CL129" s="70"/>
      <c r="CM129" s="70"/>
      <c r="CN129" s="70"/>
      <c r="CO129" s="70"/>
      <c r="CP129" s="70"/>
      <c r="CQ129" s="70"/>
      <c r="CR129" s="70"/>
      <c r="CS129" s="70"/>
      <c r="CT129" s="70"/>
      <c r="CU129" s="70"/>
      <c r="CV129" s="70"/>
      <c r="CW129" s="70"/>
      <c r="CX129" s="70"/>
      <c r="CY129" s="70"/>
      <c r="CZ129" s="70"/>
      <c r="DA129" s="70"/>
      <c r="DB129" s="70"/>
      <c r="DC129" s="70"/>
      <c r="DD129" s="70"/>
      <c r="DE129" s="70"/>
      <c r="DF129" s="70"/>
      <c r="DG129" s="70"/>
      <c r="DH129" s="70"/>
      <c r="DI129" s="70"/>
      <c r="DJ129" s="70"/>
      <c r="DK129" s="70"/>
      <c r="DL129" s="70"/>
      <c r="DM129" s="70"/>
      <c r="DN129" s="70"/>
      <c r="DO129" s="70"/>
      <c r="DP129" s="70"/>
      <c r="DQ129" s="70"/>
      <c r="DR129" s="70"/>
      <c r="DS129" s="70"/>
      <c r="DT129" s="70"/>
      <c r="DU129" s="70"/>
      <c r="DV129" s="70"/>
    </row>
    <row r="130" spans="1:126" s="2" customFormat="1" ht="25.5">
      <c r="A130" s="32">
        <v>1</v>
      </c>
      <c r="B130" s="39" t="s">
        <v>733</v>
      </c>
      <c r="C130" s="39"/>
      <c r="D130" s="39" t="s">
        <v>194</v>
      </c>
      <c r="E130" s="39" t="s">
        <v>195</v>
      </c>
      <c r="F130" s="39"/>
      <c r="G130" s="39">
        <v>1923</v>
      </c>
      <c r="H130" s="195">
        <v>1016000</v>
      </c>
      <c r="I130" s="39" t="s">
        <v>833</v>
      </c>
      <c r="J130" s="97" t="s">
        <v>735</v>
      </c>
      <c r="K130" s="385" t="s">
        <v>736</v>
      </c>
      <c r="L130" s="273"/>
      <c r="M130" s="34" t="s">
        <v>737</v>
      </c>
      <c r="N130" s="34"/>
      <c r="O130" s="34"/>
      <c r="P130" s="34"/>
      <c r="Q130" s="33"/>
      <c r="R130" s="34"/>
      <c r="S130" s="34"/>
      <c r="T130" s="34"/>
      <c r="U130" s="34"/>
      <c r="V130" s="34"/>
      <c r="W130" s="34"/>
      <c r="X130" s="33"/>
      <c r="Y130" s="33">
        <v>373.7</v>
      </c>
      <c r="Z130" s="33"/>
      <c r="AA130" s="33"/>
      <c r="AB130" s="33" t="s">
        <v>286</v>
      </c>
      <c r="AC130" s="33"/>
      <c r="AD130" s="163" t="s">
        <v>138</v>
      </c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</row>
    <row r="131" spans="1:126" s="2" customFormat="1" ht="26.25" thickBot="1">
      <c r="A131" s="32">
        <v>2</v>
      </c>
      <c r="B131" s="34" t="s">
        <v>734</v>
      </c>
      <c r="C131" s="34"/>
      <c r="D131" s="34" t="s">
        <v>194</v>
      </c>
      <c r="E131" s="34" t="s">
        <v>195</v>
      </c>
      <c r="F131" s="34"/>
      <c r="G131" s="34">
        <v>2007</v>
      </c>
      <c r="H131" s="172">
        <v>489000</v>
      </c>
      <c r="I131" s="39" t="s">
        <v>833</v>
      </c>
      <c r="J131" s="89" t="s">
        <v>735</v>
      </c>
      <c r="K131" s="55" t="s">
        <v>736</v>
      </c>
      <c r="L131" s="273"/>
      <c r="M131" s="34" t="s">
        <v>737</v>
      </c>
      <c r="N131" s="34"/>
      <c r="O131" s="34"/>
      <c r="P131" s="34"/>
      <c r="Q131" s="33"/>
      <c r="R131" s="34"/>
      <c r="S131" s="34"/>
      <c r="T131" s="34"/>
      <c r="U131" s="34"/>
      <c r="V131" s="34"/>
      <c r="W131" s="34"/>
      <c r="X131" s="33"/>
      <c r="Y131" s="33">
        <v>113.6</v>
      </c>
      <c r="Z131" s="33"/>
      <c r="AA131" s="33"/>
      <c r="AB131" s="33" t="s">
        <v>286</v>
      </c>
      <c r="AC131" s="33"/>
      <c r="AD131" s="163" t="s">
        <v>138</v>
      </c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</row>
    <row r="132" spans="1:30" s="2" customFormat="1" ht="13.5" thickBot="1">
      <c r="A132" s="27"/>
      <c r="B132" s="511" t="s">
        <v>0</v>
      </c>
      <c r="C132" s="511"/>
      <c r="D132" s="25"/>
      <c r="E132" s="25"/>
      <c r="F132" s="30"/>
      <c r="G132" s="53"/>
      <c r="H132" s="293">
        <f>SUM(H130:H131)</f>
        <v>1505000</v>
      </c>
      <c r="I132" s="52"/>
      <c r="J132" s="53"/>
      <c r="K132" s="64"/>
      <c r="L132" s="67"/>
      <c r="M132" s="67"/>
      <c r="N132" s="67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64"/>
    </row>
    <row r="133" spans="1:126" ht="13.5" thickBot="1">
      <c r="A133" s="512" t="s">
        <v>134</v>
      </c>
      <c r="B133" s="516"/>
      <c r="C133" s="516"/>
      <c r="D133" s="516"/>
      <c r="E133" s="516"/>
      <c r="F133" s="516"/>
      <c r="G133" s="516"/>
      <c r="H133" s="517"/>
      <c r="I133" s="69"/>
      <c r="J133" s="57"/>
      <c r="K133" s="65"/>
      <c r="L133" s="66"/>
      <c r="M133" s="95"/>
      <c r="N133" s="76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65"/>
      <c r="BY133" s="70"/>
      <c r="BZ133" s="70"/>
      <c r="CA133" s="70"/>
      <c r="CB133" s="70"/>
      <c r="CC133" s="70"/>
      <c r="CD133" s="70"/>
      <c r="CE133" s="70"/>
      <c r="CF133" s="70"/>
      <c r="CG133" s="70"/>
      <c r="CH133" s="70"/>
      <c r="CI133" s="70"/>
      <c r="CJ133" s="70"/>
      <c r="CK133" s="70"/>
      <c r="CL133" s="70"/>
      <c r="CM133" s="70"/>
      <c r="CN133" s="70"/>
      <c r="CO133" s="70"/>
      <c r="CP133" s="70"/>
      <c r="CQ133" s="70"/>
      <c r="CR133" s="70"/>
      <c r="CS133" s="70"/>
      <c r="CT133" s="70"/>
      <c r="CU133" s="70"/>
      <c r="CV133" s="70"/>
      <c r="CW133" s="70"/>
      <c r="CX133" s="70"/>
      <c r="CY133" s="70"/>
      <c r="CZ133" s="70"/>
      <c r="DA133" s="70"/>
      <c r="DB133" s="70"/>
      <c r="DC133" s="70"/>
      <c r="DD133" s="70"/>
      <c r="DE133" s="70"/>
      <c r="DF133" s="70"/>
      <c r="DG133" s="70"/>
      <c r="DH133" s="70"/>
      <c r="DI133" s="70"/>
      <c r="DJ133" s="70"/>
      <c r="DK133" s="70"/>
      <c r="DL133" s="70"/>
      <c r="DM133" s="70"/>
      <c r="DN133" s="70"/>
      <c r="DO133" s="70"/>
      <c r="DP133" s="70"/>
      <c r="DQ133" s="70"/>
      <c r="DR133" s="70"/>
      <c r="DS133" s="70"/>
      <c r="DT133" s="70"/>
      <c r="DU133" s="70"/>
      <c r="DV133" s="70"/>
    </row>
    <row r="134" spans="1:126" s="2" customFormat="1" ht="38.25">
      <c r="A134" s="94">
        <v>1</v>
      </c>
      <c r="B134" s="267" t="s">
        <v>767</v>
      </c>
      <c r="C134" s="264" t="s">
        <v>768</v>
      </c>
      <c r="D134" s="44" t="s">
        <v>345</v>
      </c>
      <c r="E134" s="44"/>
      <c r="F134" s="44" t="s">
        <v>352</v>
      </c>
      <c r="G134" s="44">
        <v>1970</v>
      </c>
      <c r="H134" s="275">
        <v>404000</v>
      </c>
      <c r="I134" s="34" t="s">
        <v>833</v>
      </c>
      <c r="J134" s="265"/>
      <c r="K134" s="387" t="s">
        <v>788</v>
      </c>
      <c r="L134" s="47"/>
      <c r="M134" s="44"/>
      <c r="N134" s="39" t="s">
        <v>791</v>
      </c>
      <c r="O134" s="39" t="s">
        <v>792</v>
      </c>
      <c r="P134" s="39" t="s">
        <v>239</v>
      </c>
      <c r="Q134" s="48"/>
      <c r="R134" s="39" t="s">
        <v>793</v>
      </c>
      <c r="S134" s="39" t="s">
        <v>639</v>
      </c>
      <c r="T134" s="39" t="s">
        <v>639</v>
      </c>
      <c r="U134" s="39" t="s">
        <v>794</v>
      </c>
      <c r="V134" s="39" t="s">
        <v>795</v>
      </c>
      <c r="W134" s="39" t="s">
        <v>794</v>
      </c>
      <c r="X134" s="54">
        <v>138.75</v>
      </c>
      <c r="Y134" s="54">
        <v>127</v>
      </c>
      <c r="Z134" s="54">
        <v>423.2</v>
      </c>
      <c r="AA134" s="54">
        <v>1</v>
      </c>
      <c r="AB134" s="54" t="s">
        <v>352</v>
      </c>
      <c r="AC134" s="54" t="s">
        <v>345</v>
      </c>
      <c r="AD134" s="96" t="s">
        <v>352</v>
      </c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</row>
    <row r="135" spans="1:126" s="2" customFormat="1" ht="102">
      <c r="A135" s="32">
        <v>2</v>
      </c>
      <c r="B135" s="266" t="s">
        <v>769</v>
      </c>
      <c r="C135" s="266" t="s">
        <v>770</v>
      </c>
      <c r="D135" s="34" t="s">
        <v>345</v>
      </c>
      <c r="E135" s="34"/>
      <c r="F135" s="34" t="s">
        <v>352</v>
      </c>
      <c r="G135" s="34">
        <v>1983</v>
      </c>
      <c r="H135" s="172">
        <v>1358000</v>
      </c>
      <c r="I135" s="34" t="s">
        <v>833</v>
      </c>
      <c r="J135" s="89" t="s">
        <v>789</v>
      </c>
      <c r="K135" s="388" t="s">
        <v>788</v>
      </c>
      <c r="L135" s="273"/>
      <c r="M135" s="34"/>
      <c r="N135" s="34" t="s">
        <v>791</v>
      </c>
      <c r="O135" s="34" t="s">
        <v>792</v>
      </c>
      <c r="P135" s="34" t="s">
        <v>239</v>
      </c>
      <c r="Q135" s="33"/>
      <c r="R135" s="34" t="s">
        <v>793</v>
      </c>
      <c r="S135" s="34" t="s">
        <v>639</v>
      </c>
      <c r="T135" s="34" t="s">
        <v>639</v>
      </c>
      <c r="U135" s="34" t="s">
        <v>794</v>
      </c>
      <c r="V135" s="34" t="s">
        <v>796</v>
      </c>
      <c r="W135" s="34" t="s">
        <v>794</v>
      </c>
      <c r="X135" s="33">
        <v>233.35</v>
      </c>
      <c r="Y135" s="33">
        <v>450</v>
      </c>
      <c r="Z135" s="33">
        <v>1744.4</v>
      </c>
      <c r="AA135" s="33">
        <v>2</v>
      </c>
      <c r="AB135" s="33" t="s">
        <v>345</v>
      </c>
      <c r="AC135" s="33" t="s">
        <v>345</v>
      </c>
      <c r="AD135" s="163" t="s">
        <v>352</v>
      </c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</row>
    <row r="136" spans="1:126" s="2" customFormat="1" ht="25.5">
      <c r="A136" s="32">
        <v>3</v>
      </c>
      <c r="B136" s="34" t="s">
        <v>771</v>
      </c>
      <c r="C136" s="34"/>
      <c r="D136" s="34" t="s">
        <v>345</v>
      </c>
      <c r="E136" s="34"/>
      <c r="F136" s="34" t="s">
        <v>352</v>
      </c>
      <c r="G136" s="34">
        <v>2008</v>
      </c>
      <c r="H136" s="172">
        <v>102843.5</v>
      </c>
      <c r="I136" s="39" t="s">
        <v>106</v>
      </c>
      <c r="J136" s="89"/>
      <c r="K136" s="388" t="s">
        <v>788</v>
      </c>
      <c r="L136" s="273"/>
      <c r="M136" s="34"/>
      <c r="N136" s="104"/>
      <c r="O136" s="34"/>
      <c r="P136" s="34"/>
      <c r="Q136" s="33"/>
      <c r="R136" s="34"/>
      <c r="S136" s="34"/>
      <c r="T136" s="34"/>
      <c r="U136" s="34"/>
      <c r="V136" s="34"/>
      <c r="W136" s="34"/>
      <c r="X136" s="33"/>
      <c r="Y136" s="90"/>
      <c r="Z136" s="33"/>
      <c r="AA136" s="202"/>
      <c r="AB136" s="202"/>
      <c r="AC136" s="33"/>
      <c r="AD136" s="163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</row>
    <row r="137" spans="1:126" s="2" customFormat="1" ht="25.5">
      <c r="A137" s="32">
        <v>4</v>
      </c>
      <c r="B137" s="266" t="s">
        <v>772</v>
      </c>
      <c r="C137" s="34"/>
      <c r="D137" s="34" t="s">
        <v>345</v>
      </c>
      <c r="E137" s="34"/>
      <c r="F137" s="34" t="s">
        <v>352</v>
      </c>
      <c r="G137" s="34">
        <v>2009</v>
      </c>
      <c r="H137" s="172">
        <v>19398</v>
      </c>
      <c r="I137" s="39" t="s">
        <v>106</v>
      </c>
      <c r="J137" s="89"/>
      <c r="K137" s="388" t="s">
        <v>788</v>
      </c>
      <c r="L137" s="273"/>
      <c r="M137" s="34"/>
      <c r="N137" s="104"/>
      <c r="O137" s="34"/>
      <c r="P137" s="34"/>
      <c r="Q137" s="33"/>
      <c r="R137" s="34"/>
      <c r="S137" s="34"/>
      <c r="T137" s="34"/>
      <c r="U137" s="34"/>
      <c r="V137" s="34"/>
      <c r="W137" s="34"/>
      <c r="X137" s="33"/>
      <c r="Y137" s="90"/>
      <c r="Z137" s="33"/>
      <c r="AA137" s="202"/>
      <c r="AB137" s="202"/>
      <c r="AC137" s="33"/>
      <c r="AD137" s="163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2"/>
      <c r="DS137" s="62"/>
      <c r="DT137" s="62"/>
      <c r="DU137" s="62"/>
      <c r="DV137" s="62"/>
    </row>
    <row r="138" spans="1:126" s="2" customFormat="1" ht="63.75">
      <c r="A138" s="32">
        <v>5</v>
      </c>
      <c r="B138" s="266" t="s">
        <v>773</v>
      </c>
      <c r="C138" s="34"/>
      <c r="D138" s="34" t="s">
        <v>345</v>
      </c>
      <c r="E138" s="34"/>
      <c r="F138" s="34" t="s">
        <v>352</v>
      </c>
      <c r="G138" s="34">
        <v>2008</v>
      </c>
      <c r="H138" s="172">
        <v>218959.41</v>
      </c>
      <c r="I138" s="39" t="s">
        <v>106</v>
      </c>
      <c r="J138" s="268" t="s">
        <v>789</v>
      </c>
      <c r="K138" s="388" t="s">
        <v>790</v>
      </c>
      <c r="L138" s="273"/>
      <c r="M138" s="34"/>
      <c r="N138" s="104"/>
      <c r="O138" s="34"/>
      <c r="P138" s="34"/>
      <c r="Q138" s="33"/>
      <c r="R138" s="34"/>
      <c r="S138" s="34"/>
      <c r="T138" s="34"/>
      <c r="U138" s="34"/>
      <c r="V138" s="34"/>
      <c r="W138" s="34"/>
      <c r="X138" s="33"/>
      <c r="Y138" s="90"/>
      <c r="Z138" s="33"/>
      <c r="AA138" s="202"/>
      <c r="AB138" s="202"/>
      <c r="AC138" s="33"/>
      <c r="AD138" s="163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</row>
    <row r="139" spans="1:126" s="2" customFormat="1" ht="25.5">
      <c r="A139" s="32">
        <v>6</v>
      </c>
      <c r="B139" s="266" t="s">
        <v>774</v>
      </c>
      <c r="C139" s="34"/>
      <c r="D139" s="34" t="s">
        <v>345</v>
      </c>
      <c r="E139" s="34"/>
      <c r="F139" s="34" t="s">
        <v>352</v>
      </c>
      <c r="G139" s="34">
        <v>2009</v>
      </c>
      <c r="H139" s="172">
        <v>13882.73</v>
      </c>
      <c r="I139" s="39" t="s">
        <v>106</v>
      </c>
      <c r="J139" s="89"/>
      <c r="K139" s="388" t="s">
        <v>788</v>
      </c>
      <c r="L139" s="273"/>
      <c r="M139" s="34"/>
      <c r="N139" s="104"/>
      <c r="O139" s="34"/>
      <c r="P139" s="34"/>
      <c r="Q139" s="33"/>
      <c r="R139" s="34"/>
      <c r="S139" s="34"/>
      <c r="T139" s="34"/>
      <c r="U139" s="34"/>
      <c r="V139" s="34"/>
      <c r="W139" s="34"/>
      <c r="X139" s="33"/>
      <c r="Y139" s="90"/>
      <c r="Z139" s="33"/>
      <c r="AA139" s="202"/>
      <c r="AB139" s="202"/>
      <c r="AC139" s="33"/>
      <c r="AD139" s="163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2"/>
      <c r="DM139" s="62"/>
      <c r="DN139" s="62"/>
      <c r="DO139" s="62"/>
      <c r="DP139" s="62"/>
      <c r="DQ139" s="62"/>
      <c r="DR139" s="62"/>
      <c r="DS139" s="62"/>
      <c r="DT139" s="62"/>
      <c r="DU139" s="62"/>
      <c r="DV139" s="62"/>
    </row>
    <row r="140" spans="1:126" s="2" customFormat="1" ht="25.5">
      <c r="A140" s="32">
        <v>7</v>
      </c>
      <c r="B140" s="266" t="s">
        <v>775</v>
      </c>
      <c r="C140" s="34"/>
      <c r="D140" s="34" t="s">
        <v>345</v>
      </c>
      <c r="E140" s="34"/>
      <c r="F140" s="34" t="s">
        <v>352</v>
      </c>
      <c r="G140" s="34" t="s">
        <v>776</v>
      </c>
      <c r="H140" s="172">
        <v>176687.67</v>
      </c>
      <c r="I140" s="39" t="s">
        <v>106</v>
      </c>
      <c r="J140" s="89"/>
      <c r="K140" s="388" t="s">
        <v>788</v>
      </c>
      <c r="L140" s="273"/>
      <c r="M140" s="34"/>
      <c r="N140" s="104"/>
      <c r="O140" s="34"/>
      <c r="P140" s="34"/>
      <c r="Q140" s="33"/>
      <c r="R140" s="34"/>
      <c r="S140" s="34"/>
      <c r="T140" s="34"/>
      <c r="U140" s="34"/>
      <c r="V140" s="34"/>
      <c r="W140" s="34"/>
      <c r="X140" s="33"/>
      <c r="Y140" s="90"/>
      <c r="Z140" s="33"/>
      <c r="AA140" s="202"/>
      <c r="AB140" s="202"/>
      <c r="AC140" s="33"/>
      <c r="AD140" s="163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  <c r="DV140" s="62"/>
    </row>
    <row r="141" spans="1:126" s="2" customFormat="1" ht="38.25">
      <c r="A141" s="32">
        <v>8</v>
      </c>
      <c r="B141" s="266" t="s">
        <v>777</v>
      </c>
      <c r="C141" s="34"/>
      <c r="D141" s="266" t="s">
        <v>778</v>
      </c>
      <c r="E141" s="34"/>
      <c r="F141" s="34" t="s">
        <v>352</v>
      </c>
      <c r="G141" s="34">
        <v>2009</v>
      </c>
      <c r="H141" s="172">
        <v>599445.57</v>
      </c>
      <c r="I141" s="39" t="s">
        <v>106</v>
      </c>
      <c r="J141" s="89"/>
      <c r="K141" s="388" t="s">
        <v>790</v>
      </c>
      <c r="L141" s="273"/>
      <c r="M141" s="34"/>
      <c r="N141" s="104"/>
      <c r="O141" s="34"/>
      <c r="P141" s="34"/>
      <c r="Q141" s="33"/>
      <c r="R141" s="34"/>
      <c r="S141" s="34"/>
      <c r="T141" s="34"/>
      <c r="U141" s="34"/>
      <c r="V141" s="34"/>
      <c r="W141" s="34"/>
      <c r="X141" s="33"/>
      <c r="Y141" s="90"/>
      <c r="Z141" s="33"/>
      <c r="AA141" s="202"/>
      <c r="AB141" s="202"/>
      <c r="AC141" s="33"/>
      <c r="AD141" s="163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</row>
    <row r="142" spans="1:126" s="2" customFormat="1" ht="25.5">
      <c r="A142" s="32">
        <v>9</v>
      </c>
      <c r="B142" s="266" t="s">
        <v>779</v>
      </c>
      <c r="C142" s="34"/>
      <c r="D142" s="34" t="s">
        <v>345</v>
      </c>
      <c r="E142" s="34"/>
      <c r="F142" s="34" t="s">
        <v>352</v>
      </c>
      <c r="G142" s="34">
        <v>2001</v>
      </c>
      <c r="H142" s="172">
        <v>135485.97</v>
      </c>
      <c r="I142" s="39" t="s">
        <v>106</v>
      </c>
      <c r="J142" s="89"/>
      <c r="K142" s="55" t="s">
        <v>790</v>
      </c>
      <c r="L142" s="273"/>
      <c r="M142" s="34"/>
      <c r="N142" s="104"/>
      <c r="O142" s="34"/>
      <c r="P142" s="34"/>
      <c r="Q142" s="33"/>
      <c r="R142" s="34"/>
      <c r="S142" s="34"/>
      <c r="T142" s="34"/>
      <c r="U142" s="34"/>
      <c r="V142" s="34"/>
      <c r="W142" s="34"/>
      <c r="X142" s="33"/>
      <c r="Y142" s="90"/>
      <c r="Z142" s="33"/>
      <c r="AA142" s="202"/>
      <c r="AB142" s="202"/>
      <c r="AC142" s="33"/>
      <c r="AD142" s="163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  <c r="DI142" s="62"/>
      <c r="DJ142" s="62"/>
      <c r="DK142" s="62"/>
      <c r="DL142" s="62"/>
      <c r="DM142" s="62"/>
      <c r="DN142" s="62"/>
      <c r="DO142" s="62"/>
      <c r="DP142" s="62"/>
      <c r="DQ142" s="62"/>
      <c r="DR142" s="62"/>
      <c r="DS142" s="62"/>
      <c r="DT142" s="62"/>
      <c r="DU142" s="62"/>
      <c r="DV142" s="62"/>
    </row>
    <row r="143" spans="1:126" s="342" customFormat="1" ht="25.5">
      <c r="A143" s="367">
        <v>10</v>
      </c>
      <c r="B143" s="89" t="s">
        <v>780</v>
      </c>
      <c r="C143" s="89"/>
      <c r="D143" s="89" t="s">
        <v>345</v>
      </c>
      <c r="E143" s="89"/>
      <c r="F143" s="89" t="s">
        <v>352</v>
      </c>
      <c r="G143" s="89">
        <v>2008</v>
      </c>
      <c r="H143" s="368">
        <v>79307.62</v>
      </c>
      <c r="I143" s="369" t="s">
        <v>106</v>
      </c>
      <c r="J143" s="341"/>
      <c r="K143" s="389" t="s">
        <v>790</v>
      </c>
      <c r="L143" s="346"/>
      <c r="M143" s="341"/>
      <c r="N143" s="341"/>
      <c r="O143" s="341"/>
      <c r="P143" s="341"/>
      <c r="Q143" s="344"/>
      <c r="R143" s="341"/>
      <c r="S143" s="341"/>
      <c r="T143" s="341"/>
      <c r="U143" s="341"/>
      <c r="V143" s="341"/>
      <c r="W143" s="341"/>
      <c r="X143" s="344"/>
      <c r="Y143" s="347"/>
      <c r="Z143" s="344"/>
      <c r="AA143" s="348"/>
      <c r="AB143" s="348"/>
      <c r="AC143" s="344"/>
      <c r="AD143" s="345"/>
      <c r="BY143" s="343"/>
      <c r="BZ143" s="343"/>
      <c r="CA143" s="343"/>
      <c r="CB143" s="343"/>
      <c r="CC143" s="343"/>
      <c r="CD143" s="343"/>
      <c r="CE143" s="343"/>
      <c r="CF143" s="343"/>
      <c r="CG143" s="343"/>
      <c r="CH143" s="343"/>
      <c r="CI143" s="343"/>
      <c r="CJ143" s="343"/>
      <c r="CK143" s="343"/>
      <c r="CL143" s="343"/>
      <c r="CM143" s="343"/>
      <c r="CN143" s="343"/>
      <c r="CO143" s="343"/>
      <c r="CP143" s="343"/>
      <c r="CQ143" s="343"/>
      <c r="CR143" s="343"/>
      <c r="CS143" s="343"/>
      <c r="CT143" s="343"/>
      <c r="CU143" s="343"/>
      <c r="CV143" s="343"/>
      <c r="CW143" s="343"/>
      <c r="CX143" s="343"/>
      <c r="CY143" s="343"/>
      <c r="CZ143" s="343"/>
      <c r="DA143" s="343"/>
      <c r="DB143" s="343"/>
      <c r="DC143" s="343"/>
      <c r="DD143" s="343"/>
      <c r="DE143" s="343"/>
      <c r="DF143" s="343"/>
      <c r="DG143" s="343"/>
      <c r="DH143" s="343"/>
      <c r="DI143" s="343"/>
      <c r="DJ143" s="343"/>
      <c r="DK143" s="343"/>
      <c r="DL143" s="343"/>
      <c r="DM143" s="343"/>
      <c r="DN143" s="343"/>
      <c r="DO143" s="343"/>
      <c r="DP143" s="343"/>
      <c r="DQ143" s="343"/>
      <c r="DR143" s="343"/>
      <c r="DS143" s="343"/>
      <c r="DT143" s="343"/>
      <c r="DU143" s="343"/>
      <c r="DV143" s="343"/>
    </row>
    <row r="144" spans="1:126" s="342" customFormat="1" ht="25.5">
      <c r="A144" s="367">
        <v>11</v>
      </c>
      <c r="B144" s="89" t="s">
        <v>781</v>
      </c>
      <c r="C144" s="89"/>
      <c r="D144" s="89" t="s">
        <v>345</v>
      </c>
      <c r="E144" s="89"/>
      <c r="F144" s="89" t="s">
        <v>352</v>
      </c>
      <c r="G144" s="89">
        <v>2008</v>
      </c>
      <c r="H144" s="368">
        <v>57701</v>
      </c>
      <c r="I144" s="369" t="s">
        <v>106</v>
      </c>
      <c r="J144" s="341"/>
      <c r="K144" s="389" t="s">
        <v>790</v>
      </c>
      <c r="L144" s="346"/>
      <c r="M144" s="341"/>
      <c r="N144" s="341"/>
      <c r="O144" s="341"/>
      <c r="P144" s="341"/>
      <c r="Q144" s="344"/>
      <c r="R144" s="341"/>
      <c r="S144" s="341"/>
      <c r="T144" s="341"/>
      <c r="U144" s="341"/>
      <c r="V144" s="341"/>
      <c r="W144" s="341"/>
      <c r="X144" s="344"/>
      <c r="Y144" s="347"/>
      <c r="Z144" s="344"/>
      <c r="AA144" s="348"/>
      <c r="AB144" s="348"/>
      <c r="AC144" s="344"/>
      <c r="AD144" s="345"/>
      <c r="BY144" s="343"/>
      <c r="BZ144" s="343"/>
      <c r="CA144" s="343"/>
      <c r="CB144" s="343"/>
      <c r="CC144" s="343"/>
      <c r="CD144" s="343"/>
      <c r="CE144" s="343"/>
      <c r="CF144" s="343"/>
      <c r="CG144" s="343"/>
      <c r="CH144" s="343"/>
      <c r="CI144" s="343"/>
      <c r="CJ144" s="343"/>
      <c r="CK144" s="343"/>
      <c r="CL144" s="343"/>
      <c r="CM144" s="343"/>
      <c r="CN144" s="343"/>
      <c r="CO144" s="343"/>
      <c r="CP144" s="343"/>
      <c r="CQ144" s="343"/>
      <c r="CR144" s="343"/>
      <c r="CS144" s="343"/>
      <c r="CT144" s="343"/>
      <c r="CU144" s="343"/>
      <c r="CV144" s="343"/>
      <c r="CW144" s="343"/>
      <c r="CX144" s="343"/>
      <c r="CY144" s="343"/>
      <c r="CZ144" s="343"/>
      <c r="DA144" s="343"/>
      <c r="DB144" s="343"/>
      <c r="DC144" s="343"/>
      <c r="DD144" s="343"/>
      <c r="DE144" s="343"/>
      <c r="DF144" s="343"/>
      <c r="DG144" s="343"/>
      <c r="DH144" s="343"/>
      <c r="DI144" s="343"/>
      <c r="DJ144" s="343"/>
      <c r="DK144" s="343"/>
      <c r="DL144" s="343"/>
      <c r="DM144" s="343"/>
      <c r="DN144" s="343"/>
      <c r="DO144" s="343"/>
      <c r="DP144" s="343"/>
      <c r="DQ144" s="343"/>
      <c r="DR144" s="343"/>
      <c r="DS144" s="343"/>
      <c r="DT144" s="343"/>
      <c r="DU144" s="343"/>
      <c r="DV144" s="343"/>
    </row>
    <row r="145" spans="1:126" s="342" customFormat="1" ht="25.5">
      <c r="A145" s="367">
        <v>12</v>
      </c>
      <c r="B145" s="89" t="s">
        <v>782</v>
      </c>
      <c r="C145" s="89"/>
      <c r="D145" s="89" t="s">
        <v>345</v>
      </c>
      <c r="E145" s="89"/>
      <c r="F145" s="89" t="s">
        <v>352</v>
      </c>
      <c r="G145" s="89">
        <v>2008</v>
      </c>
      <c r="H145" s="368">
        <v>13895.02</v>
      </c>
      <c r="I145" s="369" t="s">
        <v>106</v>
      </c>
      <c r="J145" s="341"/>
      <c r="K145" s="389" t="s">
        <v>790</v>
      </c>
      <c r="L145" s="346"/>
      <c r="M145" s="341"/>
      <c r="N145" s="341"/>
      <c r="O145" s="341"/>
      <c r="P145" s="341"/>
      <c r="Q145" s="344"/>
      <c r="R145" s="341"/>
      <c r="S145" s="341"/>
      <c r="T145" s="341"/>
      <c r="U145" s="341"/>
      <c r="V145" s="341"/>
      <c r="W145" s="341"/>
      <c r="X145" s="344"/>
      <c r="Y145" s="347"/>
      <c r="Z145" s="344"/>
      <c r="AA145" s="348"/>
      <c r="AB145" s="348"/>
      <c r="AC145" s="344"/>
      <c r="AD145" s="345"/>
      <c r="BY145" s="343"/>
      <c r="BZ145" s="343"/>
      <c r="CA145" s="343"/>
      <c r="CB145" s="343"/>
      <c r="CC145" s="343"/>
      <c r="CD145" s="343"/>
      <c r="CE145" s="343"/>
      <c r="CF145" s="343"/>
      <c r="CG145" s="343"/>
      <c r="CH145" s="343"/>
      <c r="CI145" s="343"/>
      <c r="CJ145" s="343"/>
      <c r="CK145" s="343"/>
      <c r="CL145" s="343"/>
      <c r="CM145" s="343"/>
      <c r="CN145" s="343"/>
      <c r="CO145" s="343"/>
      <c r="CP145" s="343"/>
      <c r="CQ145" s="343"/>
      <c r="CR145" s="343"/>
      <c r="CS145" s="343"/>
      <c r="CT145" s="343"/>
      <c r="CU145" s="343"/>
      <c r="CV145" s="343"/>
      <c r="CW145" s="343"/>
      <c r="CX145" s="343"/>
      <c r="CY145" s="343"/>
      <c r="CZ145" s="343"/>
      <c r="DA145" s="343"/>
      <c r="DB145" s="343"/>
      <c r="DC145" s="343"/>
      <c r="DD145" s="343"/>
      <c r="DE145" s="343"/>
      <c r="DF145" s="343"/>
      <c r="DG145" s="343"/>
      <c r="DH145" s="343"/>
      <c r="DI145" s="343"/>
      <c r="DJ145" s="343"/>
      <c r="DK145" s="343"/>
      <c r="DL145" s="343"/>
      <c r="DM145" s="343"/>
      <c r="DN145" s="343"/>
      <c r="DO145" s="343"/>
      <c r="DP145" s="343"/>
      <c r="DQ145" s="343"/>
      <c r="DR145" s="343"/>
      <c r="DS145" s="343"/>
      <c r="DT145" s="343"/>
      <c r="DU145" s="343"/>
      <c r="DV145" s="343"/>
    </row>
    <row r="146" spans="1:126" s="372" customFormat="1" ht="25.5">
      <c r="A146" s="367">
        <v>13</v>
      </c>
      <c r="B146" s="89" t="s">
        <v>783</v>
      </c>
      <c r="C146" s="89"/>
      <c r="D146" s="89" t="s">
        <v>345</v>
      </c>
      <c r="E146" s="89"/>
      <c r="F146" s="89" t="s">
        <v>352</v>
      </c>
      <c r="G146" s="89">
        <v>2008</v>
      </c>
      <c r="H146" s="368">
        <v>41926.56</v>
      </c>
      <c r="I146" s="369" t="s">
        <v>106</v>
      </c>
      <c r="J146" s="89"/>
      <c r="K146" s="389" t="s">
        <v>790</v>
      </c>
      <c r="L146" s="382"/>
      <c r="M146" s="89"/>
      <c r="N146" s="89"/>
      <c r="O146" s="89"/>
      <c r="P146" s="89"/>
      <c r="Q146" s="370"/>
      <c r="R146" s="89"/>
      <c r="S146" s="89"/>
      <c r="T146" s="89"/>
      <c r="U146" s="89"/>
      <c r="V146" s="89"/>
      <c r="W146" s="89"/>
      <c r="X146" s="370"/>
      <c r="Y146" s="90"/>
      <c r="Z146" s="370"/>
      <c r="AA146" s="202"/>
      <c r="AB146" s="202"/>
      <c r="AC146" s="370"/>
      <c r="AD146" s="371"/>
      <c r="BY146" s="373"/>
      <c r="BZ146" s="373"/>
      <c r="CA146" s="373"/>
      <c r="CB146" s="373"/>
      <c r="CC146" s="373"/>
      <c r="CD146" s="373"/>
      <c r="CE146" s="373"/>
      <c r="CF146" s="373"/>
      <c r="CG146" s="373"/>
      <c r="CH146" s="373"/>
      <c r="CI146" s="373"/>
      <c r="CJ146" s="373"/>
      <c r="CK146" s="373"/>
      <c r="CL146" s="373"/>
      <c r="CM146" s="373"/>
      <c r="CN146" s="373"/>
      <c r="CO146" s="373"/>
      <c r="CP146" s="373"/>
      <c r="CQ146" s="373"/>
      <c r="CR146" s="373"/>
      <c r="CS146" s="373"/>
      <c r="CT146" s="373"/>
      <c r="CU146" s="373"/>
      <c r="CV146" s="373"/>
      <c r="CW146" s="373"/>
      <c r="CX146" s="373"/>
      <c r="CY146" s="373"/>
      <c r="CZ146" s="373"/>
      <c r="DA146" s="373"/>
      <c r="DB146" s="373"/>
      <c r="DC146" s="373"/>
      <c r="DD146" s="373"/>
      <c r="DE146" s="373"/>
      <c r="DF146" s="373"/>
      <c r="DG146" s="373"/>
      <c r="DH146" s="373"/>
      <c r="DI146" s="373"/>
      <c r="DJ146" s="373"/>
      <c r="DK146" s="373"/>
      <c r="DL146" s="373"/>
      <c r="DM146" s="373"/>
      <c r="DN146" s="373"/>
      <c r="DO146" s="373"/>
      <c r="DP146" s="373"/>
      <c r="DQ146" s="373"/>
      <c r="DR146" s="373"/>
      <c r="DS146" s="373"/>
      <c r="DT146" s="373"/>
      <c r="DU146" s="373"/>
      <c r="DV146" s="373"/>
    </row>
    <row r="147" spans="1:126" s="342" customFormat="1" ht="25.5">
      <c r="A147" s="367">
        <v>14</v>
      </c>
      <c r="B147" s="89" t="s">
        <v>784</v>
      </c>
      <c r="C147" s="89"/>
      <c r="D147" s="89" t="s">
        <v>345</v>
      </c>
      <c r="E147" s="89"/>
      <c r="F147" s="89" t="s">
        <v>352</v>
      </c>
      <c r="G147" s="89">
        <v>2008</v>
      </c>
      <c r="H147" s="368">
        <v>215567.15</v>
      </c>
      <c r="I147" s="369" t="s">
        <v>106</v>
      </c>
      <c r="J147" s="341"/>
      <c r="K147" s="389" t="s">
        <v>790</v>
      </c>
      <c r="L147" s="346"/>
      <c r="M147" s="341"/>
      <c r="N147" s="341"/>
      <c r="O147" s="341"/>
      <c r="P147" s="341"/>
      <c r="Q147" s="344"/>
      <c r="R147" s="341"/>
      <c r="S147" s="341"/>
      <c r="T147" s="341"/>
      <c r="U147" s="341"/>
      <c r="V147" s="341"/>
      <c r="W147" s="341"/>
      <c r="X147" s="344"/>
      <c r="Y147" s="347"/>
      <c r="Z147" s="344"/>
      <c r="AA147" s="348"/>
      <c r="AB147" s="348"/>
      <c r="AC147" s="344"/>
      <c r="AD147" s="345"/>
      <c r="BY147" s="343"/>
      <c r="BZ147" s="343"/>
      <c r="CA147" s="343"/>
      <c r="CB147" s="343"/>
      <c r="CC147" s="343"/>
      <c r="CD147" s="343"/>
      <c r="CE147" s="343"/>
      <c r="CF147" s="343"/>
      <c r="CG147" s="343"/>
      <c r="CH147" s="343"/>
      <c r="CI147" s="343"/>
      <c r="CJ147" s="343"/>
      <c r="CK147" s="343"/>
      <c r="CL147" s="343"/>
      <c r="CM147" s="343"/>
      <c r="CN147" s="343"/>
      <c r="CO147" s="343"/>
      <c r="CP147" s="343"/>
      <c r="CQ147" s="343"/>
      <c r="CR147" s="343"/>
      <c r="CS147" s="343"/>
      <c r="CT147" s="343"/>
      <c r="CU147" s="343"/>
      <c r="CV147" s="343"/>
      <c r="CW147" s="343"/>
      <c r="CX147" s="343"/>
      <c r="CY147" s="343"/>
      <c r="CZ147" s="343"/>
      <c r="DA147" s="343"/>
      <c r="DB147" s="343"/>
      <c r="DC147" s="343"/>
      <c r="DD147" s="343"/>
      <c r="DE147" s="343"/>
      <c r="DF147" s="343"/>
      <c r="DG147" s="343"/>
      <c r="DH147" s="343"/>
      <c r="DI147" s="343"/>
      <c r="DJ147" s="343"/>
      <c r="DK147" s="343"/>
      <c r="DL147" s="343"/>
      <c r="DM147" s="343"/>
      <c r="DN147" s="343"/>
      <c r="DO147" s="343"/>
      <c r="DP147" s="343"/>
      <c r="DQ147" s="343"/>
      <c r="DR147" s="343"/>
      <c r="DS147" s="343"/>
      <c r="DT147" s="343"/>
      <c r="DU147" s="343"/>
      <c r="DV147" s="343"/>
    </row>
    <row r="148" spans="1:126" s="372" customFormat="1" ht="25.5">
      <c r="A148" s="367">
        <v>15</v>
      </c>
      <c r="B148" s="89" t="s">
        <v>785</v>
      </c>
      <c r="C148" s="89"/>
      <c r="D148" s="89" t="s">
        <v>345</v>
      </c>
      <c r="E148" s="89"/>
      <c r="F148" s="89" t="s">
        <v>352</v>
      </c>
      <c r="G148" s="89">
        <v>2008</v>
      </c>
      <c r="H148" s="368">
        <v>498036.13</v>
      </c>
      <c r="I148" s="369" t="s">
        <v>106</v>
      </c>
      <c r="J148" s="89"/>
      <c r="K148" s="389" t="s">
        <v>790</v>
      </c>
      <c r="L148" s="382"/>
      <c r="M148" s="89"/>
      <c r="N148" s="89"/>
      <c r="O148" s="89"/>
      <c r="P148" s="89"/>
      <c r="Q148" s="370"/>
      <c r="R148" s="89"/>
      <c r="S148" s="89"/>
      <c r="T148" s="89"/>
      <c r="U148" s="89"/>
      <c r="V148" s="89"/>
      <c r="W148" s="89"/>
      <c r="X148" s="370"/>
      <c r="Y148" s="90"/>
      <c r="Z148" s="370"/>
      <c r="AA148" s="202"/>
      <c r="AB148" s="202"/>
      <c r="AC148" s="370"/>
      <c r="AD148" s="371"/>
      <c r="BY148" s="373"/>
      <c r="BZ148" s="373"/>
      <c r="CA148" s="373"/>
      <c r="CB148" s="373"/>
      <c r="CC148" s="373"/>
      <c r="CD148" s="373"/>
      <c r="CE148" s="373"/>
      <c r="CF148" s="373"/>
      <c r="CG148" s="373"/>
      <c r="CH148" s="373"/>
      <c r="CI148" s="373"/>
      <c r="CJ148" s="373"/>
      <c r="CK148" s="373"/>
      <c r="CL148" s="373"/>
      <c r="CM148" s="373"/>
      <c r="CN148" s="373"/>
      <c r="CO148" s="373"/>
      <c r="CP148" s="373"/>
      <c r="CQ148" s="373"/>
      <c r="CR148" s="373"/>
      <c r="CS148" s="373"/>
      <c r="CT148" s="373"/>
      <c r="CU148" s="373"/>
      <c r="CV148" s="373"/>
      <c r="CW148" s="373"/>
      <c r="CX148" s="373"/>
      <c r="CY148" s="373"/>
      <c r="CZ148" s="373"/>
      <c r="DA148" s="373"/>
      <c r="DB148" s="373"/>
      <c r="DC148" s="373"/>
      <c r="DD148" s="373"/>
      <c r="DE148" s="373"/>
      <c r="DF148" s="373"/>
      <c r="DG148" s="373"/>
      <c r="DH148" s="373"/>
      <c r="DI148" s="373"/>
      <c r="DJ148" s="373"/>
      <c r="DK148" s="373"/>
      <c r="DL148" s="373"/>
      <c r="DM148" s="373"/>
      <c r="DN148" s="373"/>
      <c r="DO148" s="373"/>
      <c r="DP148" s="373"/>
      <c r="DQ148" s="373"/>
      <c r="DR148" s="373"/>
      <c r="DS148" s="373"/>
      <c r="DT148" s="373"/>
      <c r="DU148" s="373"/>
      <c r="DV148" s="373"/>
    </row>
    <row r="149" spans="1:126" s="372" customFormat="1" ht="25.5">
      <c r="A149" s="367">
        <v>16</v>
      </c>
      <c r="B149" s="89" t="s">
        <v>786</v>
      </c>
      <c r="C149" s="89"/>
      <c r="D149" s="89" t="s">
        <v>345</v>
      </c>
      <c r="E149" s="89"/>
      <c r="F149" s="89" t="s">
        <v>352</v>
      </c>
      <c r="G149" s="89">
        <v>2008</v>
      </c>
      <c r="H149" s="368">
        <v>214067.48</v>
      </c>
      <c r="I149" s="369" t="s">
        <v>106</v>
      </c>
      <c r="J149" s="89"/>
      <c r="K149" s="389" t="s">
        <v>790</v>
      </c>
      <c r="L149" s="382"/>
      <c r="M149" s="89"/>
      <c r="N149" s="89"/>
      <c r="O149" s="89"/>
      <c r="P149" s="89"/>
      <c r="Q149" s="370"/>
      <c r="R149" s="89"/>
      <c r="S149" s="89"/>
      <c r="T149" s="89"/>
      <c r="U149" s="89"/>
      <c r="V149" s="89"/>
      <c r="W149" s="89"/>
      <c r="X149" s="370"/>
      <c r="Y149" s="90"/>
      <c r="Z149" s="370"/>
      <c r="AA149" s="202"/>
      <c r="AB149" s="202"/>
      <c r="AC149" s="370"/>
      <c r="AD149" s="371"/>
      <c r="BY149" s="373"/>
      <c r="BZ149" s="373"/>
      <c r="CA149" s="373"/>
      <c r="CB149" s="373"/>
      <c r="CC149" s="373"/>
      <c r="CD149" s="373"/>
      <c r="CE149" s="373"/>
      <c r="CF149" s="373"/>
      <c r="CG149" s="373"/>
      <c r="CH149" s="373"/>
      <c r="CI149" s="373"/>
      <c r="CJ149" s="373"/>
      <c r="CK149" s="373"/>
      <c r="CL149" s="373"/>
      <c r="CM149" s="373"/>
      <c r="CN149" s="373"/>
      <c r="CO149" s="373"/>
      <c r="CP149" s="373"/>
      <c r="CQ149" s="373"/>
      <c r="CR149" s="373"/>
      <c r="CS149" s="373"/>
      <c r="CT149" s="373"/>
      <c r="CU149" s="373"/>
      <c r="CV149" s="373"/>
      <c r="CW149" s="373"/>
      <c r="CX149" s="373"/>
      <c r="CY149" s="373"/>
      <c r="CZ149" s="373"/>
      <c r="DA149" s="373"/>
      <c r="DB149" s="373"/>
      <c r="DC149" s="373"/>
      <c r="DD149" s="373"/>
      <c r="DE149" s="373"/>
      <c r="DF149" s="373"/>
      <c r="DG149" s="373"/>
      <c r="DH149" s="373"/>
      <c r="DI149" s="373"/>
      <c r="DJ149" s="373"/>
      <c r="DK149" s="373"/>
      <c r="DL149" s="373"/>
      <c r="DM149" s="373"/>
      <c r="DN149" s="373"/>
      <c r="DO149" s="373"/>
      <c r="DP149" s="373"/>
      <c r="DQ149" s="373"/>
      <c r="DR149" s="373"/>
      <c r="DS149" s="373"/>
      <c r="DT149" s="373"/>
      <c r="DU149" s="373"/>
      <c r="DV149" s="373"/>
    </row>
    <row r="150" spans="1:126" s="342" customFormat="1" ht="26.25" thickBot="1">
      <c r="A150" s="367">
        <v>17</v>
      </c>
      <c r="B150" s="369" t="s">
        <v>787</v>
      </c>
      <c r="C150" s="369"/>
      <c r="D150" s="369" t="s">
        <v>345</v>
      </c>
      <c r="E150" s="369"/>
      <c r="F150" s="369" t="s">
        <v>352</v>
      </c>
      <c r="G150" s="369">
        <v>2012</v>
      </c>
      <c r="H150" s="444">
        <v>15988.77</v>
      </c>
      <c r="I150" s="369" t="s">
        <v>106</v>
      </c>
      <c r="J150" s="340"/>
      <c r="K150" s="604" t="s">
        <v>790</v>
      </c>
      <c r="L150" s="351"/>
      <c r="M150" s="351"/>
      <c r="N150" s="352"/>
      <c r="O150" s="352"/>
      <c r="P150" s="352"/>
      <c r="Q150" s="353"/>
      <c r="R150" s="352"/>
      <c r="S150" s="352"/>
      <c r="T150" s="352"/>
      <c r="U150" s="352"/>
      <c r="V150" s="352"/>
      <c r="W150" s="352"/>
      <c r="X150" s="353"/>
      <c r="Y150" s="349"/>
      <c r="Z150" s="353"/>
      <c r="AA150" s="350"/>
      <c r="AB150" s="350"/>
      <c r="AC150" s="353"/>
      <c r="AD150" s="354"/>
      <c r="BY150" s="343"/>
      <c r="BZ150" s="343"/>
      <c r="CA150" s="343"/>
      <c r="CB150" s="343"/>
      <c r="CC150" s="343"/>
      <c r="CD150" s="343"/>
      <c r="CE150" s="343"/>
      <c r="CF150" s="343"/>
      <c r="CG150" s="343"/>
      <c r="CH150" s="343"/>
      <c r="CI150" s="343"/>
      <c r="CJ150" s="343"/>
      <c r="CK150" s="343"/>
      <c r="CL150" s="343"/>
      <c r="CM150" s="343"/>
      <c r="CN150" s="343"/>
      <c r="CO150" s="343"/>
      <c r="CP150" s="343"/>
      <c r="CQ150" s="343"/>
      <c r="CR150" s="343"/>
      <c r="CS150" s="343"/>
      <c r="CT150" s="343"/>
      <c r="CU150" s="343"/>
      <c r="CV150" s="343"/>
      <c r="CW150" s="343"/>
      <c r="CX150" s="343"/>
      <c r="CY150" s="343"/>
      <c r="CZ150" s="343"/>
      <c r="DA150" s="343"/>
      <c r="DB150" s="343"/>
      <c r="DC150" s="343"/>
      <c r="DD150" s="343"/>
      <c r="DE150" s="343"/>
      <c r="DF150" s="343"/>
      <c r="DG150" s="343"/>
      <c r="DH150" s="343"/>
      <c r="DI150" s="343"/>
      <c r="DJ150" s="343"/>
      <c r="DK150" s="343"/>
      <c r="DL150" s="343"/>
      <c r="DM150" s="343"/>
      <c r="DN150" s="343"/>
      <c r="DO150" s="343"/>
      <c r="DP150" s="343"/>
      <c r="DQ150" s="343"/>
      <c r="DR150" s="343"/>
      <c r="DS150" s="343"/>
      <c r="DT150" s="343"/>
      <c r="DU150" s="343"/>
      <c r="DV150" s="343"/>
    </row>
    <row r="151" spans="1:30" s="2" customFormat="1" ht="13.5" thickBot="1">
      <c r="A151" s="27"/>
      <c r="B151" s="511" t="s">
        <v>0</v>
      </c>
      <c r="C151" s="511"/>
      <c r="D151" s="25"/>
      <c r="E151" s="25"/>
      <c r="F151" s="30"/>
      <c r="G151" s="53"/>
      <c r="H151" s="293">
        <f>SUM(H134:H150)</f>
        <v>4165192.58</v>
      </c>
      <c r="I151" s="52"/>
      <c r="J151" s="53"/>
      <c r="K151" s="64"/>
      <c r="L151" s="67"/>
      <c r="M151" s="67"/>
      <c r="N151" s="67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64"/>
    </row>
    <row r="152" spans="1:30" s="2" customFormat="1" ht="18" customHeight="1" thickBot="1">
      <c r="A152" s="519" t="s">
        <v>66</v>
      </c>
      <c r="B152" s="520"/>
      <c r="C152" s="521"/>
      <c r="D152" s="161"/>
      <c r="E152" s="161"/>
      <c r="F152" s="117"/>
      <c r="G152" s="144"/>
      <c r="H152" s="413">
        <f>SUM(H151,H132,H128,H121,H118,H113,H110,H102,H82,H78,H74,H67,H63,H60)</f>
        <v>84638131.21</v>
      </c>
      <c r="I152" s="118"/>
      <c r="J152" s="75"/>
      <c r="K152" s="74"/>
      <c r="L152" s="75"/>
      <c r="M152" s="75"/>
      <c r="N152" s="75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4"/>
    </row>
    <row r="153" spans="1:30" s="2" customFormat="1" ht="13.5" thickBot="1">
      <c r="A153" s="59"/>
      <c r="B153" s="56"/>
      <c r="C153" s="3"/>
      <c r="D153" s="3"/>
      <c r="E153" s="3"/>
      <c r="F153" s="540"/>
      <c r="G153" s="540"/>
      <c r="H153" s="414"/>
      <c r="I153" s="374"/>
      <c r="J153" s="56"/>
      <c r="K153" s="3"/>
      <c r="L153" s="63"/>
      <c r="M153" s="58"/>
      <c r="N153" s="3"/>
      <c r="O153" s="3"/>
      <c r="P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s="2" customFormat="1" ht="12.75">
      <c r="A154" s="59"/>
      <c r="B154" s="56"/>
      <c r="C154" s="56"/>
      <c r="D154" s="160"/>
      <c r="E154" s="160"/>
      <c r="F154" s="115"/>
      <c r="G154" s="58"/>
      <c r="H154" s="294"/>
      <c r="I154" s="116"/>
      <c r="J154" s="56"/>
      <c r="K154" s="3"/>
      <c r="L154" s="63"/>
      <c r="M154" s="58"/>
      <c r="N154" s="3"/>
      <c r="O154" s="3"/>
      <c r="P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s="2" customFormat="1" ht="12.75">
      <c r="A155" s="59"/>
      <c r="B155" s="56"/>
      <c r="C155" s="56"/>
      <c r="D155" s="160"/>
      <c r="E155" s="160"/>
      <c r="F155" s="115"/>
      <c r="G155" s="58"/>
      <c r="H155" s="294"/>
      <c r="I155" s="56"/>
      <c r="J155" s="56"/>
      <c r="K155" s="3"/>
      <c r="L155" s="63"/>
      <c r="M155" s="58"/>
      <c r="N155" s="3"/>
      <c r="O155" s="3"/>
      <c r="P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s="2" customFormat="1" ht="12.75">
      <c r="A156" s="59"/>
      <c r="B156" s="56"/>
      <c r="C156" s="56"/>
      <c r="D156" s="160"/>
      <c r="E156" s="160"/>
      <c r="F156" s="115"/>
      <c r="G156" s="58"/>
      <c r="H156" s="294"/>
      <c r="I156" s="56"/>
      <c r="J156" s="56"/>
      <c r="K156" s="3"/>
      <c r="L156" s="63"/>
      <c r="M156" s="58"/>
      <c r="N156" s="3"/>
      <c r="O156" s="3"/>
      <c r="P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6:8" ht="12.75" customHeight="1">
      <c r="F157" s="115"/>
      <c r="G157" s="58"/>
      <c r="H157" s="294"/>
    </row>
    <row r="158" spans="1:30" s="2" customFormat="1" ht="12.75">
      <c r="A158" s="59"/>
      <c r="B158" s="56"/>
      <c r="C158" s="56"/>
      <c r="D158" s="160"/>
      <c r="E158" s="160"/>
      <c r="F158" s="60"/>
      <c r="G158" s="56"/>
      <c r="H158" s="291"/>
      <c r="I158" s="56"/>
      <c r="J158" s="56"/>
      <c r="K158" s="3"/>
      <c r="L158" s="63"/>
      <c r="M158" s="58"/>
      <c r="N158" s="3"/>
      <c r="O158" s="3"/>
      <c r="P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s="2" customFormat="1" ht="10.5" customHeight="1">
      <c r="A159" s="59"/>
      <c r="B159" s="56"/>
      <c r="C159" s="56"/>
      <c r="D159" s="160"/>
      <c r="E159" s="160"/>
      <c r="F159" s="60"/>
      <c r="G159" s="56"/>
      <c r="H159" s="291"/>
      <c r="I159" s="56"/>
      <c r="J159" s="56"/>
      <c r="K159" s="3"/>
      <c r="L159" s="63"/>
      <c r="M159" s="58"/>
      <c r="N159" s="3"/>
      <c r="O159" s="3"/>
      <c r="P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1" ht="21.75" customHeight="1"/>
  </sheetData>
  <sheetProtection/>
  <mergeCells count="53">
    <mergeCell ref="B118:C118"/>
    <mergeCell ref="B132:C132"/>
    <mergeCell ref="F153:G153"/>
    <mergeCell ref="Y2:Y3"/>
    <mergeCell ref="Z2:Z3"/>
    <mergeCell ref="J2:J3"/>
    <mergeCell ref="K2:K3"/>
    <mergeCell ref="N2:P2"/>
    <mergeCell ref="Q2:Q3"/>
    <mergeCell ref="M2:M3"/>
    <mergeCell ref="A4:F4"/>
    <mergeCell ref="AD2:AD3"/>
    <mergeCell ref="I2:I3"/>
    <mergeCell ref="H2:H3"/>
    <mergeCell ref="A2:A3"/>
    <mergeCell ref="B2:B3"/>
    <mergeCell ref="C2:C3"/>
    <mergeCell ref="AA2:AA3"/>
    <mergeCell ref="AB2:AB3"/>
    <mergeCell ref="G2:G3"/>
    <mergeCell ref="E2:E3"/>
    <mergeCell ref="AC2:AC3"/>
    <mergeCell ref="D2:D3"/>
    <mergeCell ref="F2:F3"/>
    <mergeCell ref="L2:L3"/>
    <mergeCell ref="R2:W2"/>
    <mergeCell ref="X2:X3"/>
    <mergeCell ref="B113:C113"/>
    <mergeCell ref="A75:H75"/>
    <mergeCell ref="A60:C60"/>
    <mergeCell ref="A64:H64"/>
    <mergeCell ref="A68:H68"/>
    <mergeCell ref="A61:H61"/>
    <mergeCell ref="A67:C67"/>
    <mergeCell ref="B74:C74"/>
    <mergeCell ref="B78:C78"/>
    <mergeCell ref="B102:C102"/>
    <mergeCell ref="A63:C63"/>
    <mergeCell ref="A114:H114"/>
    <mergeCell ref="A152:C152"/>
    <mergeCell ref="A79:F79"/>
    <mergeCell ref="A82:C82"/>
    <mergeCell ref="A83:H83"/>
    <mergeCell ref="A103:H103"/>
    <mergeCell ref="A110:C110"/>
    <mergeCell ref="A111:H111"/>
    <mergeCell ref="A119:H119"/>
    <mergeCell ref="B151:C151"/>
    <mergeCell ref="B121:C121"/>
    <mergeCell ref="A122:H122"/>
    <mergeCell ref="B128:C128"/>
    <mergeCell ref="A129:H129"/>
    <mergeCell ref="A133:H133"/>
  </mergeCells>
  <printOptions/>
  <pageMargins left="0.7874015748031497" right="0.7874015748031497" top="0.984251968503937" bottom="0.984251968503937" header="0.5118110236220472" footer="0.5118110236220472"/>
  <pageSetup fitToHeight="5" fitToWidth="5" horizontalDpi="600" verticalDpi="600" orientation="landscape" paperSize="9" scale="56" r:id="rId1"/>
  <headerFooter alignWithMargins="0">
    <oddFooter>&amp;CStrona &amp;P z &amp;N</oddFooter>
  </headerFooter>
  <rowBreaks count="1" manualBreakCount="1">
    <brk id="6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976"/>
  <sheetViews>
    <sheetView view="pageBreakPreview" zoomScale="75" zoomScaleSheetLayoutView="75" zoomScalePageLayoutView="0" workbookViewId="0" topLeftCell="A442">
      <selection activeCell="B295" sqref="B295"/>
    </sheetView>
  </sheetViews>
  <sheetFormatPr defaultColWidth="9.140625" defaultRowHeight="12.75"/>
  <cols>
    <col min="1" max="1" width="5.57421875" style="7" customWidth="1"/>
    <col min="2" max="2" width="49.57421875" style="12" customWidth="1"/>
    <col min="3" max="3" width="15.421875" style="56" customWidth="1"/>
    <col min="4" max="4" width="18.421875" style="146" customWidth="1"/>
    <col min="5" max="6" width="12.140625" style="7" bestFit="1" customWidth="1"/>
    <col min="7" max="7" width="12.7109375" style="7" customWidth="1"/>
    <col min="8" max="8" width="11.421875" style="7" customWidth="1"/>
    <col min="9" max="16384" width="9.140625" style="7" customWidth="1"/>
  </cols>
  <sheetData>
    <row r="1" spans="1:4" ht="12.75">
      <c r="A1" s="11" t="s">
        <v>840</v>
      </c>
      <c r="D1" s="145"/>
    </row>
    <row r="2" ht="13.5" thickBot="1"/>
    <row r="3" spans="1:4" ht="13.5" thickBot="1">
      <c r="A3" s="561" t="s">
        <v>1</v>
      </c>
      <c r="B3" s="562"/>
      <c r="C3" s="562"/>
      <c r="D3" s="563"/>
    </row>
    <row r="4" spans="1:7" ht="26.25" thickBot="1">
      <c r="A4" s="22" t="s">
        <v>21</v>
      </c>
      <c r="B4" s="23" t="s">
        <v>29</v>
      </c>
      <c r="C4" s="23" t="s">
        <v>30</v>
      </c>
      <c r="D4" s="147" t="s">
        <v>31</v>
      </c>
      <c r="G4" s="9"/>
    </row>
    <row r="5" spans="1:4" ht="12.75" customHeight="1" thickBot="1">
      <c r="A5" s="512" t="s">
        <v>874</v>
      </c>
      <c r="B5" s="516"/>
      <c r="C5" s="516"/>
      <c r="D5" s="550"/>
    </row>
    <row r="6" spans="1:4" s="9" customFormat="1" ht="12.75">
      <c r="A6" s="37">
        <v>1</v>
      </c>
      <c r="B6" s="156" t="s">
        <v>250</v>
      </c>
      <c r="C6" s="255">
        <v>40877</v>
      </c>
      <c r="D6" s="170">
        <v>32595</v>
      </c>
    </row>
    <row r="7" spans="1:4" s="9" customFormat="1" ht="25.5">
      <c r="A7" s="37">
        <v>2</v>
      </c>
      <c r="B7" s="156" t="s">
        <v>251</v>
      </c>
      <c r="C7" s="255">
        <v>40905</v>
      </c>
      <c r="D7" s="170">
        <v>368609.82</v>
      </c>
    </row>
    <row r="8" spans="1:4" s="9" customFormat="1" ht="12.75">
      <c r="A8" s="37">
        <v>3</v>
      </c>
      <c r="B8" s="156" t="s">
        <v>252</v>
      </c>
      <c r="C8" s="255">
        <v>41271</v>
      </c>
      <c r="D8" s="170">
        <v>7451.34</v>
      </c>
    </row>
    <row r="9" spans="1:4" s="9" customFormat="1" ht="12.75">
      <c r="A9" s="37">
        <v>4</v>
      </c>
      <c r="B9" s="486" t="s">
        <v>252</v>
      </c>
      <c r="C9" s="487">
        <v>41271</v>
      </c>
      <c r="D9" s="488">
        <v>4135.26</v>
      </c>
    </row>
    <row r="10" spans="1:4" s="9" customFormat="1" ht="12.75">
      <c r="A10" s="37">
        <v>5</v>
      </c>
      <c r="B10" s="486" t="s">
        <v>253</v>
      </c>
      <c r="C10" s="487">
        <v>41271</v>
      </c>
      <c r="D10" s="488">
        <v>3071.31</v>
      </c>
    </row>
    <row r="11" spans="1:4" s="9" customFormat="1" ht="12.75">
      <c r="A11" s="37">
        <v>6</v>
      </c>
      <c r="B11" s="486" t="s">
        <v>254</v>
      </c>
      <c r="C11" s="487">
        <v>41271</v>
      </c>
      <c r="D11" s="488">
        <v>2644.5</v>
      </c>
    </row>
    <row r="12" spans="1:4" s="9" customFormat="1" ht="12.75">
      <c r="A12" s="37">
        <v>7</v>
      </c>
      <c r="B12" s="486" t="s">
        <v>255</v>
      </c>
      <c r="C12" s="489">
        <v>2011</v>
      </c>
      <c r="D12" s="488">
        <v>925.98</v>
      </c>
    </row>
    <row r="13" spans="1:4" s="9" customFormat="1" ht="12.75">
      <c r="A13" s="37">
        <v>8</v>
      </c>
      <c r="B13" s="486" t="s">
        <v>285</v>
      </c>
      <c r="C13" s="487">
        <v>41578</v>
      </c>
      <c r="D13" s="488">
        <v>28605.33</v>
      </c>
    </row>
    <row r="14" spans="1:4" s="9" customFormat="1" ht="12.75">
      <c r="A14" s="37">
        <v>9</v>
      </c>
      <c r="B14" s="486" t="s">
        <v>257</v>
      </c>
      <c r="C14" s="487">
        <v>41578</v>
      </c>
      <c r="D14" s="488">
        <v>52969.87</v>
      </c>
    </row>
    <row r="15" spans="1:4" s="9" customFormat="1" ht="12.75">
      <c r="A15" s="37">
        <v>10</v>
      </c>
      <c r="B15" s="486" t="s">
        <v>258</v>
      </c>
      <c r="C15" s="487">
        <v>40415</v>
      </c>
      <c r="D15" s="488">
        <v>4815</v>
      </c>
    </row>
    <row r="16" spans="1:4" s="9" customFormat="1" ht="12.75">
      <c r="A16" s="37">
        <v>11</v>
      </c>
      <c r="B16" s="486" t="s">
        <v>258</v>
      </c>
      <c r="C16" s="487">
        <v>40602</v>
      </c>
      <c r="D16" s="488">
        <v>4760</v>
      </c>
    </row>
    <row r="17" spans="1:4" s="9" customFormat="1" ht="12.75">
      <c r="A17" s="37">
        <v>12</v>
      </c>
      <c r="B17" s="486" t="s">
        <v>259</v>
      </c>
      <c r="C17" s="487">
        <v>41946</v>
      </c>
      <c r="D17" s="488">
        <v>1545</v>
      </c>
    </row>
    <row r="18" spans="1:4" s="9" customFormat="1" ht="12.75">
      <c r="A18" s="37">
        <v>13</v>
      </c>
      <c r="B18" s="156" t="s">
        <v>259</v>
      </c>
      <c r="C18" s="255">
        <v>41946</v>
      </c>
      <c r="D18" s="170">
        <v>1545</v>
      </c>
    </row>
    <row r="19" spans="1:4" s="9" customFormat="1" ht="12.75">
      <c r="A19" s="37">
        <v>14</v>
      </c>
      <c r="B19" s="156" t="s">
        <v>838</v>
      </c>
      <c r="C19" s="255">
        <v>41946</v>
      </c>
      <c r="D19" s="170">
        <v>788</v>
      </c>
    </row>
    <row r="20" spans="1:4" s="9" customFormat="1" ht="12.75">
      <c r="A20" s="37">
        <v>15</v>
      </c>
      <c r="B20" s="156" t="s">
        <v>262</v>
      </c>
      <c r="C20" s="255">
        <v>41946</v>
      </c>
      <c r="D20" s="170">
        <v>3498</v>
      </c>
    </row>
    <row r="21" spans="1:4" s="9" customFormat="1" ht="12.75">
      <c r="A21" s="37">
        <v>16</v>
      </c>
      <c r="B21" s="156" t="s">
        <v>262</v>
      </c>
      <c r="C21" s="255">
        <v>41946</v>
      </c>
      <c r="D21" s="170">
        <v>3498</v>
      </c>
    </row>
    <row r="22" spans="1:4" s="9" customFormat="1" ht="12.75">
      <c r="A22" s="37">
        <v>17</v>
      </c>
      <c r="B22" s="156" t="s">
        <v>262</v>
      </c>
      <c r="C22" s="255">
        <v>41946</v>
      </c>
      <c r="D22" s="170">
        <v>3498</v>
      </c>
    </row>
    <row r="23" spans="1:4" s="9" customFormat="1" ht="12.75">
      <c r="A23" s="37">
        <v>18</v>
      </c>
      <c r="B23" s="156" t="s">
        <v>263</v>
      </c>
      <c r="C23" s="255">
        <v>40854</v>
      </c>
      <c r="D23" s="170">
        <v>2376.56</v>
      </c>
    </row>
    <row r="24" spans="1:4" s="9" customFormat="1" ht="12.75">
      <c r="A24" s="37">
        <v>19</v>
      </c>
      <c r="B24" s="156" t="s">
        <v>264</v>
      </c>
      <c r="C24" s="255">
        <v>40876</v>
      </c>
      <c r="D24" s="170">
        <v>664.2</v>
      </c>
    </row>
    <row r="25" spans="1:4" s="9" customFormat="1" ht="12.75">
      <c r="A25" s="37">
        <v>20</v>
      </c>
      <c r="B25" s="156" t="s">
        <v>265</v>
      </c>
      <c r="C25" s="255">
        <v>41254</v>
      </c>
      <c r="D25" s="170">
        <v>851</v>
      </c>
    </row>
    <row r="26" spans="1:4" s="9" customFormat="1" ht="12.75">
      <c r="A26" s="37">
        <v>21</v>
      </c>
      <c r="B26" s="156" t="s">
        <v>266</v>
      </c>
      <c r="C26" s="255">
        <v>40876</v>
      </c>
      <c r="D26" s="170">
        <v>2570.7</v>
      </c>
    </row>
    <row r="27" spans="1:4" s="9" customFormat="1" ht="12.75">
      <c r="A27" s="37">
        <v>22</v>
      </c>
      <c r="B27" s="156" t="s">
        <v>267</v>
      </c>
      <c r="C27" s="255">
        <v>40876</v>
      </c>
      <c r="D27" s="170">
        <v>615</v>
      </c>
    </row>
    <row r="28" spans="1:4" s="9" customFormat="1" ht="12.75">
      <c r="A28" s="37">
        <v>23</v>
      </c>
      <c r="B28" s="156" t="s">
        <v>264</v>
      </c>
      <c r="C28" s="255">
        <v>40876</v>
      </c>
      <c r="D28" s="170">
        <v>664.2</v>
      </c>
    </row>
    <row r="29" spans="1:4" s="9" customFormat="1" ht="12.75">
      <c r="A29" s="37">
        <v>24</v>
      </c>
      <c r="B29" s="156" t="s">
        <v>268</v>
      </c>
      <c r="C29" s="255">
        <v>41271</v>
      </c>
      <c r="D29" s="170">
        <v>3460</v>
      </c>
    </row>
    <row r="30" spans="1:4" s="9" customFormat="1" ht="12.75">
      <c r="A30" s="37">
        <v>25</v>
      </c>
      <c r="B30" s="156" t="s">
        <v>269</v>
      </c>
      <c r="C30" s="255">
        <v>40962</v>
      </c>
      <c r="D30" s="170">
        <v>430</v>
      </c>
    </row>
    <row r="31" spans="1:4" s="9" customFormat="1" ht="12.75">
      <c r="A31" s="37">
        <v>26</v>
      </c>
      <c r="B31" s="156" t="s">
        <v>270</v>
      </c>
      <c r="C31" s="255">
        <v>40876</v>
      </c>
      <c r="D31" s="170">
        <v>2570.7</v>
      </c>
    </row>
    <row r="32" spans="1:4" s="9" customFormat="1" ht="12.75">
      <c r="A32" s="37">
        <v>27</v>
      </c>
      <c r="B32" s="156" t="s">
        <v>271</v>
      </c>
      <c r="C32" s="255">
        <v>40876</v>
      </c>
      <c r="D32" s="170">
        <v>615</v>
      </c>
    </row>
    <row r="33" spans="1:4" s="9" customFormat="1" ht="12.75">
      <c r="A33" s="37">
        <v>28</v>
      </c>
      <c r="B33" s="156" t="s">
        <v>267</v>
      </c>
      <c r="C33" s="255">
        <v>40876</v>
      </c>
      <c r="D33" s="170">
        <v>615</v>
      </c>
    </row>
    <row r="34" spans="1:4" s="9" customFormat="1" ht="12.75">
      <c r="A34" s="37">
        <v>29</v>
      </c>
      <c r="B34" s="156" t="s">
        <v>272</v>
      </c>
      <c r="C34" s="255">
        <v>40876</v>
      </c>
      <c r="D34" s="170">
        <v>615</v>
      </c>
    </row>
    <row r="35" spans="1:4" s="9" customFormat="1" ht="12.75">
      <c r="A35" s="37">
        <v>30</v>
      </c>
      <c r="B35" s="156" t="s">
        <v>267</v>
      </c>
      <c r="C35" s="255">
        <v>40876</v>
      </c>
      <c r="D35" s="170">
        <v>615</v>
      </c>
    </row>
    <row r="36" spans="1:4" s="9" customFormat="1" ht="12.75">
      <c r="A36" s="37">
        <v>31</v>
      </c>
      <c r="B36" s="156" t="s">
        <v>267</v>
      </c>
      <c r="C36" s="255">
        <v>40876</v>
      </c>
      <c r="D36" s="170">
        <v>615</v>
      </c>
    </row>
    <row r="37" spans="1:4" s="9" customFormat="1" ht="12.75">
      <c r="A37" s="37">
        <v>32</v>
      </c>
      <c r="B37" s="156" t="s">
        <v>267</v>
      </c>
      <c r="C37" s="255">
        <v>40876</v>
      </c>
      <c r="D37" s="170">
        <v>615</v>
      </c>
    </row>
    <row r="38" spans="1:4" s="9" customFormat="1" ht="12.75">
      <c r="A38" s="37">
        <v>33</v>
      </c>
      <c r="B38" s="156" t="s">
        <v>266</v>
      </c>
      <c r="C38" s="255">
        <v>40572</v>
      </c>
      <c r="D38" s="170">
        <v>2570.7</v>
      </c>
    </row>
    <row r="39" spans="1:4" s="9" customFormat="1" ht="12.75">
      <c r="A39" s="37">
        <v>34</v>
      </c>
      <c r="B39" s="156" t="s">
        <v>266</v>
      </c>
      <c r="C39" s="255">
        <v>40876</v>
      </c>
      <c r="D39" s="170">
        <v>2570.7</v>
      </c>
    </row>
    <row r="40" spans="1:4" s="9" customFormat="1" ht="12.75">
      <c r="A40" s="37">
        <v>35</v>
      </c>
      <c r="B40" s="156" t="s">
        <v>266</v>
      </c>
      <c r="C40" s="255">
        <v>40876</v>
      </c>
      <c r="D40" s="170">
        <v>2570.7</v>
      </c>
    </row>
    <row r="41" spans="1:4" s="9" customFormat="1" ht="12.75">
      <c r="A41" s="37">
        <v>36</v>
      </c>
      <c r="B41" s="156" t="s">
        <v>270</v>
      </c>
      <c r="C41" s="255">
        <v>40876</v>
      </c>
      <c r="D41" s="170">
        <v>2570.7</v>
      </c>
    </row>
    <row r="42" spans="1:4" s="9" customFormat="1" ht="12.75">
      <c r="A42" s="37">
        <v>37</v>
      </c>
      <c r="B42" s="156" t="s">
        <v>270</v>
      </c>
      <c r="C42" s="255">
        <v>40876</v>
      </c>
      <c r="D42" s="170">
        <v>2570.7</v>
      </c>
    </row>
    <row r="43" spans="1:4" s="9" customFormat="1" ht="12.75">
      <c r="A43" s="37">
        <v>38</v>
      </c>
      <c r="B43" s="156" t="s">
        <v>273</v>
      </c>
      <c r="C43" s="255">
        <v>41086</v>
      </c>
      <c r="D43" s="170">
        <v>529.99</v>
      </c>
    </row>
    <row r="44" spans="1:4" s="9" customFormat="1" ht="12.75">
      <c r="A44" s="37">
        <v>39</v>
      </c>
      <c r="B44" s="156" t="s">
        <v>274</v>
      </c>
      <c r="C44" s="255">
        <v>41376</v>
      </c>
      <c r="D44" s="170">
        <v>1500</v>
      </c>
    </row>
    <row r="45" spans="1:4" s="9" customFormat="1" ht="12.75">
      <c r="A45" s="37">
        <v>40</v>
      </c>
      <c r="B45" s="156" t="s">
        <v>275</v>
      </c>
      <c r="C45" s="255">
        <v>41542</v>
      </c>
      <c r="D45" s="170">
        <v>3493.2</v>
      </c>
    </row>
    <row r="46" spans="1:4" s="9" customFormat="1" ht="12.75">
      <c r="A46" s="37">
        <v>41</v>
      </c>
      <c r="B46" s="156" t="s">
        <v>276</v>
      </c>
      <c r="C46" s="255">
        <v>41542</v>
      </c>
      <c r="D46" s="170">
        <v>1599</v>
      </c>
    </row>
    <row r="47" spans="1:4" s="9" customFormat="1" ht="12.75">
      <c r="A47" s="37">
        <v>42</v>
      </c>
      <c r="B47" s="156" t="s">
        <v>277</v>
      </c>
      <c r="C47" s="255">
        <v>41542</v>
      </c>
      <c r="D47" s="170">
        <v>3493.2</v>
      </c>
    </row>
    <row r="48" spans="1:4" s="9" customFormat="1" ht="12.75">
      <c r="A48" s="37">
        <v>43</v>
      </c>
      <c r="B48" s="156" t="s">
        <v>278</v>
      </c>
      <c r="C48" s="255">
        <v>41542</v>
      </c>
      <c r="D48" s="170">
        <v>3499.35</v>
      </c>
    </row>
    <row r="49" spans="1:4" s="9" customFormat="1" ht="12.75">
      <c r="A49" s="37">
        <v>44</v>
      </c>
      <c r="B49" s="156" t="s">
        <v>279</v>
      </c>
      <c r="C49" s="255">
        <v>41542</v>
      </c>
      <c r="D49" s="170">
        <v>1599</v>
      </c>
    </row>
    <row r="50" spans="1:4" s="9" customFormat="1" ht="12.75">
      <c r="A50" s="37">
        <v>45</v>
      </c>
      <c r="B50" s="156" t="s">
        <v>276</v>
      </c>
      <c r="C50" s="255">
        <v>41542</v>
      </c>
      <c r="D50" s="170">
        <v>1599</v>
      </c>
    </row>
    <row r="51" spans="1:4" s="9" customFormat="1" ht="12.75">
      <c r="A51" s="37">
        <v>46</v>
      </c>
      <c r="B51" s="156" t="s">
        <v>277</v>
      </c>
      <c r="C51" s="255">
        <v>41542</v>
      </c>
      <c r="D51" s="170">
        <v>3493.2</v>
      </c>
    </row>
    <row r="52" spans="1:4" s="9" customFormat="1" ht="12.75">
      <c r="A52" s="37">
        <v>47</v>
      </c>
      <c r="B52" s="156" t="s">
        <v>277</v>
      </c>
      <c r="C52" s="255">
        <v>41542</v>
      </c>
      <c r="D52" s="170">
        <v>3493.2</v>
      </c>
    </row>
    <row r="53" spans="1:4" s="9" customFormat="1" ht="12.75">
      <c r="A53" s="37">
        <v>48</v>
      </c>
      <c r="B53" s="156" t="s">
        <v>277</v>
      </c>
      <c r="C53" s="255">
        <v>41542</v>
      </c>
      <c r="D53" s="170">
        <v>3493.2</v>
      </c>
    </row>
    <row r="54" spans="1:4" s="9" customFormat="1" ht="12.75">
      <c r="A54" s="37">
        <v>49</v>
      </c>
      <c r="B54" s="156" t="s">
        <v>280</v>
      </c>
      <c r="C54" s="255">
        <v>41542</v>
      </c>
      <c r="D54" s="170">
        <v>2829</v>
      </c>
    </row>
    <row r="55" spans="1:4" s="9" customFormat="1" ht="12.75">
      <c r="A55" s="37">
        <v>50</v>
      </c>
      <c r="B55" s="156" t="s">
        <v>277</v>
      </c>
      <c r="C55" s="255">
        <v>41542</v>
      </c>
      <c r="D55" s="170">
        <v>3493.2</v>
      </c>
    </row>
    <row r="56" spans="1:4" s="9" customFormat="1" ht="12.75">
      <c r="A56" s="37">
        <v>51</v>
      </c>
      <c r="B56" s="156" t="s">
        <v>277</v>
      </c>
      <c r="C56" s="255">
        <v>41542</v>
      </c>
      <c r="D56" s="170">
        <v>3493.2</v>
      </c>
    </row>
    <row r="57" spans="1:4" s="9" customFormat="1" ht="12.75">
      <c r="A57" s="37">
        <v>52</v>
      </c>
      <c r="B57" s="156" t="s">
        <v>281</v>
      </c>
      <c r="C57" s="255">
        <v>40673</v>
      </c>
      <c r="D57" s="170">
        <v>1230</v>
      </c>
    </row>
    <row r="58" spans="1:4" s="9" customFormat="1" ht="12.75">
      <c r="A58" s="37">
        <v>53</v>
      </c>
      <c r="B58" s="156" t="s">
        <v>282</v>
      </c>
      <c r="C58" s="255">
        <v>40781</v>
      </c>
      <c r="D58" s="170">
        <v>1230</v>
      </c>
    </row>
    <row r="59" spans="1:4" s="9" customFormat="1" ht="12.75">
      <c r="A59" s="37">
        <v>54</v>
      </c>
      <c r="B59" s="156" t="s">
        <v>283</v>
      </c>
      <c r="C59" s="255">
        <v>41400</v>
      </c>
      <c r="D59" s="170">
        <v>3321</v>
      </c>
    </row>
    <row r="60" spans="1:4" s="9" customFormat="1" ht="12.75">
      <c r="A60" s="276">
        <v>55</v>
      </c>
      <c r="B60" s="416" t="s">
        <v>284</v>
      </c>
      <c r="C60" s="496">
        <v>41537</v>
      </c>
      <c r="D60" s="497">
        <v>1578.71</v>
      </c>
    </row>
    <row r="61" spans="1:4" s="9" customFormat="1" ht="12.75">
      <c r="A61" s="34">
        <v>56</v>
      </c>
      <c r="B61" s="41" t="s">
        <v>969</v>
      </c>
      <c r="C61" s="498" t="s">
        <v>970</v>
      </c>
      <c r="D61" s="172">
        <v>30873</v>
      </c>
    </row>
    <row r="62" spans="1:4" s="9" customFormat="1" ht="12.75">
      <c r="A62" s="34">
        <v>57</v>
      </c>
      <c r="B62" s="41" t="s">
        <v>972</v>
      </c>
      <c r="C62" s="498" t="s">
        <v>971</v>
      </c>
      <c r="D62" s="172">
        <v>4370.18</v>
      </c>
    </row>
    <row r="63" spans="1:4" s="9" customFormat="1" ht="13.5" thickBot="1">
      <c r="A63" s="34">
        <v>58</v>
      </c>
      <c r="B63" s="41" t="s">
        <v>973</v>
      </c>
      <c r="C63" s="498" t="s">
        <v>974</v>
      </c>
      <c r="D63" s="172">
        <v>1800</v>
      </c>
    </row>
    <row r="64" spans="1:4" s="9" customFormat="1" ht="13.5" thickBot="1">
      <c r="A64" s="27"/>
      <c r="B64" s="28" t="s">
        <v>0</v>
      </c>
      <c r="C64" s="24"/>
      <c r="D64" s="147">
        <f>SUM(D6:D63)</f>
        <v>637711.8999999993</v>
      </c>
    </row>
    <row r="65" spans="1:4" ht="13.5" customHeight="1" thickBot="1">
      <c r="A65" s="522" t="s">
        <v>121</v>
      </c>
      <c r="B65" s="523"/>
      <c r="C65" s="523"/>
      <c r="D65" s="551"/>
    </row>
    <row r="66" spans="1:4" s="9" customFormat="1" ht="12.75">
      <c r="A66" s="35">
        <v>1</v>
      </c>
      <c r="B66" s="41" t="s">
        <v>319</v>
      </c>
      <c r="C66" s="34">
        <v>2011</v>
      </c>
      <c r="D66" s="323">
        <v>490</v>
      </c>
    </row>
    <row r="67" spans="1:4" s="9" customFormat="1" ht="12.75">
      <c r="A67" s="43">
        <v>2</v>
      </c>
      <c r="B67" s="41" t="s">
        <v>320</v>
      </c>
      <c r="C67" s="34">
        <v>2011</v>
      </c>
      <c r="D67" s="323">
        <v>3199.99</v>
      </c>
    </row>
    <row r="68" spans="1:4" s="9" customFormat="1" ht="12.75">
      <c r="A68" s="37">
        <v>3</v>
      </c>
      <c r="B68" s="41" t="s">
        <v>321</v>
      </c>
      <c r="C68" s="34">
        <v>2012</v>
      </c>
      <c r="D68" s="323">
        <v>718</v>
      </c>
    </row>
    <row r="69" spans="1:4" s="9" customFormat="1" ht="12.75">
      <c r="A69" s="37">
        <v>4</v>
      </c>
      <c r="B69" s="41" t="s">
        <v>327</v>
      </c>
      <c r="C69" s="34">
        <v>2013</v>
      </c>
      <c r="D69" s="323">
        <v>289</v>
      </c>
    </row>
    <row r="70" spans="1:4" s="9" customFormat="1" ht="12.75">
      <c r="A70" s="37">
        <v>5</v>
      </c>
      <c r="B70" s="41" t="s">
        <v>322</v>
      </c>
      <c r="C70" s="34">
        <v>2014</v>
      </c>
      <c r="D70" s="148">
        <v>598.62</v>
      </c>
    </row>
    <row r="71" spans="1:4" s="9" customFormat="1" ht="13.5" thickBot="1">
      <c r="A71" s="37">
        <v>6</v>
      </c>
      <c r="B71" s="41" t="s">
        <v>323</v>
      </c>
      <c r="C71" s="34">
        <v>2015</v>
      </c>
      <c r="D71" s="148">
        <v>248.32</v>
      </c>
    </row>
    <row r="72" spans="1:4" s="9" customFormat="1" ht="13.5" customHeight="1" thickBot="1">
      <c r="A72" s="27"/>
      <c r="B72" s="28" t="s">
        <v>0</v>
      </c>
      <c r="C72" s="24"/>
      <c r="D72" s="147">
        <f>SUM(D66:D71)</f>
        <v>5543.929999999999</v>
      </c>
    </row>
    <row r="73" spans="1:4" s="9" customFormat="1" ht="13.5" customHeight="1" thickBot="1">
      <c r="A73" s="522" t="s">
        <v>122</v>
      </c>
      <c r="B73" s="523"/>
      <c r="C73" s="523"/>
      <c r="D73" s="551"/>
    </row>
    <row r="74" spans="1:4" s="9" customFormat="1" ht="13.5" customHeight="1">
      <c r="A74" s="121">
        <v>1</v>
      </c>
      <c r="B74" s="40" t="s">
        <v>318</v>
      </c>
      <c r="C74" s="39">
        <v>2011</v>
      </c>
      <c r="D74" s="328">
        <v>2168</v>
      </c>
    </row>
    <row r="75" spans="1:4" s="9" customFormat="1" ht="13.5" customHeight="1">
      <c r="A75" s="100">
        <v>2</v>
      </c>
      <c r="B75" s="41" t="s">
        <v>318</v>
      </c>
      <c r="C75" s="34">
        <v>2013</v>
      </c>
      <c r="D75" s="148">
        <v>2000</v>
      </c>
    </row>
    <row r="76" spans="1:4" s="9" customFormat="1" ht="13.5" customHeight="1">
      <c r="A76" s="100">
        <v>3</v>
      </c>
      <c r="B76" s="41" t="s">
        <v>318</v>
      </c>
      <c r="C76" s="34">
        <v>2015</v>
      </c>
      <c r="D76" s="148">
        <v>2450</v>
      </c>
    </row>
    <row r="77" spans="1:4" s="9" customFormat="1" ht="13.5" customHeight="1">
      <c r="A77" s="100">
        <v>4</v>
      </c>
      <c r="B77" s="41" t="s">
        <v>353</v>
      </c>
      <c r="C77" s="34">
        <v>2014</v>
      </c>
      <c r="D77" s="148">
        <v>363</v>
      </c>
    </row>
    <row r="78" spans="1:4" s="9" customFormat="1" ht="13.5" customHeight="1" thickBot="1">
      <c r="A78" s="100">
        <v>5</v>
      </c>
      <c r="B78" s="41" t="s">
        <v>359</v>
      </c>
      <c r="C78" s="34">
        <v>2014</v>
      </c>
      <c r="D78" s="148">
        <v>524</v>
      </c>
    </row>
    <row r="79" spans="1:4" s="9" customFormat="1" ht="13.5" customHeight="1" thickBot="1">
      <c r="A79" s="71"/>
      <c r="B79" s="552" t="s">
        <v>0</v>
      </c>
      <c r="C79" s="553"/>
      <c r="D79" s="147">
        <f>SUM(D74:D78)</f>
        <v>7505</v>
      </c>
    </row>
    <row r="80" spans="1:4" s="9" customFormat="1" ht="13.5" customHeight="1" thickBot="1">
      <c r="A80" s="522" t="s">
        <v>873</v>
      </c>
      <c r="B80" s="523"/>
      <c r="C80" s="523"/>
      <c r="D80" s="551"/>
    </row>
    <row r="81" spans="1:4" s="9" customFormat="1" ht="13.5" customHeight="1">
      <c r="A81" s="37">
        <v>1</v>
      </c>
      <c r="B81" s="41" t="s">
        <v>383</v>
      </c>
      <c r="C81" s="34">
        <v>2011</v>
      </c>
      <c r="D81" s="148">
        <v>359</v>
      </c>
    </row>
    <row r="82" spans="1:4" s="9" customFormat="1" ht="13.5" customHeight="1">
      <c r="A82" s="37">
        <v>2</v>
      </c>
      <c r="B82" s="41" t="s">
        <v>379</v>
      </c>
      <c r="C82" s="34">
        <v>2011</v>
      </c>
      <c r="D82" s="148">
        <v>790</v>
      </c>
    </row>
    <row r="83" spans="1:4" s="9" customFormat="1" ht="13.5" customHeight="1">
      <c r="A83" s="37">
        <v>3</v>
      </c>
      <c r="B83" s="41" t="s">
        <v>320</v>
      </c>
      <c r="C83" s="34">
        <v>2011</v>
      </c>
      <c r="D83" s="148">
        <v>1555</v>
      </c>
    </row>
    <row r="84" spans="1:4" s="9" customFormat="1" ht="13.5" customHeight="1">
      <c r="A84" s="37">
        <v>4</v>
      </c>
      <c r="B84" s="41" t="s">
        <v>380</v>
      </c>
      <c r="C84" s="34">
        <v>2012</v>
      </c>
      <c r="D84" s="148">
        <v>598</v>
      </c>
    </row>
    <row r="85" spans="1:4" s="9" customFormat="1" ht="13.5" customHeight="1">
      <c r="A85" s="37">
        <v>5</v>
      </c>
      <c r="B85" s="41" t="s">
        <v>320</v>
      </c>
      <c r="C85" s="34">
        <v>2012</v>
      </c>
      <c r="D85" s="148">
        <v>1664</v>
      </c>
    </row>
    <row r="86" spans="1:4" s="9" customFormat="1" ht="13.5" customHeight="1">
      <c r="A86" s="37">
        <v>6</v>
      </c>
      <c r="B86" s="41" t="s">
        <v>384</v>
      </c>
      <c r="C86" s="34">
        <v>2012</v>
      </c>
      <c r="D86" s="148">
        <v>365</v>
      </c>
    </row>
    <row r="87" spans="1:4" s="9" customFormat="1" ht="13.5" customHeight="1">
      <c r="A87" s="37">
        <v>7</v>
      </c>
      <c r="B87" s="41" t="s">
        <v>385</v>
      </c>
      <c r="C87" s="34">
        <v>2013</v>
      </c>
      <c r="D87" s="148">
        <v>839.97</v>
      </c>
    </row>
    <row r="88" spans="1:4" s="9" customFormat="1" ht="13.5" customHeight="1">
      <c r="A88" s="37">
        <v>8</v>
      </c>
      <c r="B88" s="41" t="s">
        <v>320</v>
      </c>
      <c r="C88" s="34">
        <v>2013</v>
      </c>
      <c r="D88" s="148">
        <v>2150</v>
      </c>
    </row>
    <row r="89" spans="1:4" s="9" customFormat="1" ht="13.5" customHeight="1">
      <c r="A89" s="37">
        <v>9</v>
      </c>
      <c r="B89" s="41" t="s">
        <v>382</v>
      </c>
      <c r="C89" s="34">
        <v>2014</v>
      </c>
      <c r="D89" s="148">
        <v>128.83</v>
      </c>
    </row>
    <row r="90" spans="1:4" s="9" customFormat="1" ht="13.5" customHeight="1">
      <c r="A90" s="37">
        <v>10</v>
      </c>
      <c r="B90" s="41" t="s">
        <v>381</v>
      </c>
      <c r="C90" s="34">
        <v>2014</v>
      </c>
      <c r="D90" s="148">
        <v>297.52</v>
      </c>
    </row>
    <row r="91" spans="1:4" s="9" customFormat="1" ht="13.5" customHeight="1" thickBot="1">
      <c r="A91" s="37">
        <v>11</v>
      </c>
      <c r="B91" s="41" t="s">
        <v>386</v>
      </c>
      <c r="C91" s="34">
        <v>2014</v>
      </c>
      <c r="D91" s="148">
        <v>1109</v>
      </c>
    </row>
    <row r="92" spans="1:4" s="9" customFormat="1" ht="13.5" thickBot="1">
      <c r="A92" s="518" t="s">
        <v>0</v>
      </c>
      <c r="B92" s="511" t="s">
        <v>4</v>
      </c>
      <c r="C92" s="24"/>
      <c r="D92" s="147">
        <f>SUM(D81:D91)</f>
        <v>9856.320000000002</v>
      </c>
    </row>
    <row r="93" spans="1:4" s="9" customFormat="1" ht="12.75" customHeight="1" thickBot="1">
      <c r="A93" s="522" t="s">
        <v>125</v>
      </c>
      <c r="B93" s="523"/>
      <c r="C93" s="523"/>
      <c r="D93" s="551"/>
    </row>
    <row r="94" spans="1:4" s="9" customFormat="1" ht="12.75">
      <c r="A94" s="37">
        <v>1</v>
      </c>
      <c r="B94" s="41" t="s">
        <v>398</v>
      </c>
      <c r="C94" s="34">
        <v>2011</v>
      </c>
      <c r="D94" s="323">
        <v>369</v>
      </c>
    </row>
    <row r="95" spans="1:4" s="9" customFormat="1" ht="12.75">
      <c r="A95" s="37">
        <v>2</v>
      </c>
      <c r="B95" s="41" t="s">
        <v>399</v>
      </c>
      <c r="C95" s="34">
        <v>2012</v>
      </c>
      <c r="D95" s="323">
        <v>1999.99</v>
      </c>
    </row>
    <row r="96" spans="1:4" s="9" customFormat="1" ht="12.75">
      <c r="A96" s="37">
        <v>3</v>
      </c>
      <c r="B96" s="41" t="s">
        <v>400</v>
      </c>
      <c r="C96" s="34">
        <v>2013</v>
      </c>
      <c r="D96" s="323">
        <v>283</v>
      </c>
    </row>
    <row r="97" spans="1:4" s="9" customFormat="1" ht="12.75">
      <c r="A97" s="37">
        <v>4</v>
      </c>
      <c r="B97" s="41" t="s">
        <v>401</v>
      </c>
      <c r="C97" s="34">
        <v>2013</v>
      </c>
      <c r="D97" s="148">
        <v>550</v>
      </c>
    </row>
    <row r="98" spans="1:4" s="9" customFormat="1" ht="12.75">
      <c r="A98" s="37">
        <v>5</v>
      </c>
      <c r="B98" s="41" t="s">
        <v>402</v>
      </c>
      <c r="C98" s="34">
        <v>2014</v>
      </c>
      <c r="D98" s="148">
        <v>247.77</v>
      </c>
    </row>
    <row r="99" spans="1:4" s="9" customFormat="1" ht="12.75">
      <c r="A99" s="37">
        <v>6</v>
      </c>
      <c r="B99" s="41" t="s">
        <v>403</v>
      </c>
      <c r="C99" s="34">
        <v>2013</v>
      </c>
      <c r="D99" s="323">
        <v>400</v>
      </c>
    </row>
    <row r="100" spans="1:4" s="9" customFormat="1" ht="13.5" thickBot="1">
      <c r="A100" s="37">
        <v>7</v>
      </c>
      <c r="B100" s="136" t="s">
        <v>319</v>
      </c>
      <c r="C100" s="26">
        <v>2014</v>
      </c>
      <c r="D100" s="329">
        <v>425</v>
      </c>
    </row>
    <row r="101" spans="1:4" ht="13.5" thickBot="1">
      <c r="A101" s="27"/>
      <c r="B101" s="511" t="s">
        <v>20</v>
      </c>
      <c r="C101" s="511"/>
      <c r="D101" s="147">
        <f>SUM(D94:D100)</f>
        <v>4274.76</v>
      </c>
    </row>
    <row r="102" spans="1:11" ht="13.5" thickBot="1">
      <c r="A102" s="522" t="s">
        <v>126</v>
      </c>
      <c r="B102" s="523"/>
      <c r="C102" s="523"/>
      <c r="D102" s="551"/>
      <c r="F102" s="173"/>
      <c r="G102" s="173"/>
      <c r="H102" s="173"/>
      <c r="I102" s="173"/>
      <c r="J102" s="173"/>
      <c r="K102" s="173"/>
    </row>
    <row r="103" spans="1:11" s="9" customFormat="1" ht="12.75">
      <c r="A103" s="37">
        <v>1</v>
      </c>
      <c r="B103" s="41" t="s">
        <v>434</v>
      </c>
      <c r="C103" s="34">
        <v>2011</v>
      </c>
      <c r="D103" s="323">
        <v>480</v>
      </c>
      <c r="F103" s="136"/>
      <c r="G103" s="21"/>
      <c r="H103" s="174"/>
      <c r="I103" s="91"/>
      <c r="J103" s="91"/>
      <c r="K103" s="91"/>
    </row>
    <row r="104" spans="1:11" s="9" customFormat="1" ht="12.75">
      <c r="A104" s="37">
        <v>2</v>
      </c>
      <c r="B104" s="41" t="s">
        <v>432</v>
      </c>
      <c r="C104" s="34">
        <v>2011</v>
      </c>
      <c r="D104" s="323">
        <v>4540</v>
      </c>
      <c r="F104" s="136"/>
      <c r="G104" s="21"/>
      <c r="H104" s="174"/>
      <c r="I104" s="91"/>
      <c r="J104" s="91"/>
      <c r="K104" s="91"/>
    </row>
    <row r="105" spans="1:11" s="9" customFormat="1" ht="12.75">
      <c r="A105" s="37">
        <v>3</v>
      </c>
      <c r="B105" s="41" t="s">
        <v>435</v>
      </c>
      <c r="C105" s="34">
        <v>2011</v>
      </c>
      <c r="D105" s="323">
        <v>1168.5</v>
      </c>
      <c r="F105" s="136"/>
      <c r="G105" s="21"/>
      <c r="H105" s="174"/>
      <c r="I105" s="91"/>
      <c r="J105" s="91"/>
      <c r="K105" s="91"/>
    </row>
    <row r="106" spans="1:11" s="9" customFormat="1" ht="12.75">
      <c r="A106" s="37">
        <v>4</v>
      </c>
      <c r="B106" s="41" t="s">
        <v>436</v>
      </c>
      <c r="C106" s="34">
        <v>2011</v>
      </c>
      <c r="D106" s="323">
        <v>255</v>
      </c>
      <c r="F106" s="136"/>
      <c r="G106" s="21"/>
      <c r="H106" s="174"/>
      <c r="I106" s="91"/>
      <c r="J106" s="91"/>
      <c r="K106" s="91"/>
    </row>
    <row r="107" spans="1:11" s="9" customFormat="1" ht="12.75">
      <c r="A107" s="37">
        <v>5</v>
      </c>
      <c r="B107" s="41" t="s">
        <v>318</v>
      </c>
      <c r="C107" s="34">
        <v>2011</v>
      </c>
      <c r="D107" s="323">
        <v>1669</v>
      </c>
      <c r="F107" s="136"/>
      <c r="G107" s="21"/>
      <c r="H107" s="174"/>
      <c r="I107" s="91"/>
      <c r="J107" s="91"/>
      <c r="K107" s="91"/>
    </row>
    <row r="108" spans="1:11" s="9" customFormat="1" ht="12.75">
      <c r="A108" s="37">
        <v>6</v>
      </c>
      <c r="B108" s="41" t="s">
        <v>437</v>
      </c>
      <c r="C108" s="34">
        <v>2012</v>
      </c>
      <c r="D108" s="323">
        <v>380</v>
      </c>
      <c r="F108" s="136"/>
      <c r="G108" s="21"/>
      <c r="H108" s="174"/>
      <c r="I108" s="91"/>
      <c r="J108" s="91"/>
      <c r="K108" s="91"/>
    </row>
    <row r="109" spans="1:11" s="9" customFormat="1" ht="12.75">
      <c r="A109" s="37">
        <v>7</v>
      </c>
      <c r="B109" s="41" t="s">
        <v>438</v>
      </c>
      <c r="C109" s="34">
        <v>2012</v>
      </c>
      <c r="D109" s="323">
        <v>410</v>
      </c>
      <c r="F109" s="136"/>
      <c r="G109" s="21"/>
      <c r="H109" s="174"/>
      <c r="I109" s="91"/>
      <c r="J109" s="91"/>
      <c r="K109" s="91"/>
    </row>
    <row r="110" spans="1:11" s="9" customFormat="1" ht="12.75">
      <c r="A110" s="37">
        <v>8</v>
      </c>
      <c r="B110" s="41" t="s">
        <v>433</v>
      </c>
      <c r="C110" s="34">
        <v>2013</v>
      </c>
      <c r="D110" s="323">
        <v>1599</v>
      </c>
      <c r="F110" s="136"/>
      <c r="G110" s="21"/>
      <c r="H110" s="174"/>
      <c r="I110" s="91"/>
      <c r="J110" s="91"/>
      <c r="K110" s="91"/>
    </row>
    <row r="111" spans="1:11" s="9" customFormat="1" ht="12.75">
      <c r="A111" s="37">
        <v>9</v>
      </c>
      <c r="B111" s="41" t="s">
        <v>439</v>
      </c>
      <c r="C111" s="34">
        <v>2013</v>
      </c>
      <c r="D111" s="323">
        <v>2799</v>
      </c>
      <c r="F111" s="136"/>
      <c r="G111" s="21"/>
      <c r="H111" s="174"/>
      <c r="I111" s="91"/>
      <c r="J111" s="91"/>
      <c r="K111" s="91"/>
    </row>
    <row r="112" spans="1:11" s="9" customFormat="1" ht="12.75">
      <c r="A112" s="37">
        <v>10</v>
      </c>
      <c r="B112" s="41" t="s">
        <v>440</v>
      </c>
      <c r="C112" s="34">
        <v>2013</v>
      </c>
      <c r="D112" s="323">
        <v>499</v>
      </c>
      <c r="F112" s="136"/>
      <c r="G112" s="21"/>
      <c r="H112" s="174"/>
      <c r="I112" s="91"/>
      <c r="J112" s="91"/>
      <c r="K112" s="91"/>
    </row>
    <row r="113" spans="1:11" s="9" customFormat="1" ht="12.75">
      <c r="A113" s="37">
        <v>11</v>
      </c>
      <c r="B113" s="41" t="s">
        <v>441</v>
      </c>
      <c r="C113" s="34">
        <v>2013</v>
      </c>
      <c r="D113" s="323">
        <v>1596</v>
      </c>
      <c r="F113" s="136"/>
      <c r="G113" s="21"/>
      <c r="H113" s="174"/>
      <c r="I113" s="91"/>
      <c r="J113" s="91"/>
      <c r="K113" s="91"/>
    </row>
    <row r="114" spans="1:11" s="9" customFormat="1" ht="12.75">
      <c r="A114" s="37">
        <v>12</v>
      </c>
      <c r="B114" s="188" t="s">
        <v>442</v>
      </c>
      <c r="C114" s="189">
        <v>2012</v>
      </c>
      <c r="D114" s="323">
        <v>3900</v>
      </c>
      <c r="F114" s="136"/>
      <c r="G114" s="21"/>
      <c r="H114" s="174"/>
      <c r="I114" s="91"/>
      <c r="J114" s="91"/>
      <c r="K114" s="91"/>
    </row>
    <row r="115" spans="1:11" s="9" customFormat="1" ht="12.75">
      <c r="A115" s="37">
        <v>13</v>
      </c>
      <c r="B115" s="188" t="s">
        <v>443</v>
      </c>
      <c r="C115" s="189">
        <v>2013</v>
      </c>
      <c r="D115" s="323">
        <v>510</v>
      </c>
      <c r="F115" s="136"/>
      <c r="G115" s="21"/>
      <c r="H115" s="174"/>
      <c r="I115" s="91"/>
      <c r="J115" s="91"/>
      <c r="K115" s="91"/>
    </row>
    <row r="116" spans="1:11" s="9" customFormat="1" ht="12.75">
      <c r="A116" s="37">
        <v>14</v>
      </c>
      <c r="B116" s="188" t="s">
        <v>444</v>
      </c>
      <c r="C116" s="189">
        <v>2013</v>
      </c>
      <c r="D116" s="323">
        <v>999</v>
      </c>
      <c r="F116" s="136"/>
      <c r="G116" s="21"/>
      <c r="H116" s="174"/>
      <c r="I116" s="91"/>
      <c r="J116" s="91"/>
      <c r="K116" s="91"/>
    </row>
    <row r="117" spans="1:11" s="9" customFormat="1" ht="12.75">
      <c r="A117" s="37">
        <v>15</v>
      </c>
      <c r="B117" s="188" t="s">
        <v>445</v>
      </c>
      <c r="C117" s="189">
        <v>2013</v>
      </c>
      <c r="D117" s="323">
        <v>3279</v>
      </c>
      <c r="F117" s="91"/>
      <c r="G117" s="91"/>
      <c r="H117" s="91"/>
      <c r="I117" s="91"/>
      <c r="J117" s="91"/>
      <c r="K117" s="91"/>
    </row>
    <row r="118" spans="1:11" s="9" customFormat="1" ht="12.75">
      <c r="A118" s="37">
        <v>16</v>
      </c>
      <c r="B118" s="188" t="s">
        <v>446</v>
      </c>
      <c r="C118" s="190">
        <v>2013</v>
      </c>
      <c r="D118" s="323">
        <v>610</v>
      </c>
      <c r="F118" s="91"/>
      <c r="G118" s="91"/>
      <c r="H118" s="91"/>
      <c r="I118" s="91"/>
      <c r="J118" s="91"/>
      <c r="K118" s="91"/>
    </row>
    <row r="119" spans="1:11" s="9" customFormat="1" ht="12.75">
      <c r="A119" s="37">
        <v>17</v>
      </c>
      <c r="B119" s="188" t="s">
        <v>447</v>
      </c>
      <c r="C119" s="189">
        <v>2013</v>
      </c>
      <c r="D119" s="323">
        <v>620</v>
      </c>
      <c r="F119" s="91"/>
      <c r="G119" s="91"/>
      <c r="H119" s="91"/>
      <c r="I119" s="91"/>
      <c r="J119" s="91"/>
      <c r="K119" s="91"/>
    </row>
    <row r="120" spans="1:11" s="9" customFormat="1" ht="12.75">
      <c r="A120" s="37">
        <v>18</v>
      </c>
      <c r="B120" s="188" t="s">
        <v>318</v>
      </c>
      <c r="C120" s="189">
        <v>2013</v>
      </c>
      <c r="D120" s="323">
        <v>1570</v>
      </c>
      <c r="F120" s="91"/>
      <c r="G120" s="91"/>
      <c r="H120" s="91"/>
      <c r="I120" s="91"/>
      <c r="J120" s="91"/>
      <c r="K120" s="91"/>
    </row>
    <row r="121" spans="1:11" s="9" customFormat="1" ht="12.75">
      <c r="A121" s="37">
        <v>19</v>
      </c>
      <c r="B121" s="188" t="s">
        <v>318</v>
      </c>
      <c r="C121" s="189">
        <v>2014</v>
      </c>
      <c r="D121" s="323">
        <v>1510</v>
      </c>
      <c r="F121" s="91"/>
      <c r="G121" s="91"/>
      <c r="H121" s="91"/>
      <c r="I121" s="91"/>
      <c r="J121" s="91"/>
      <c r="K121" s="91"/>
    </row>
    <row r="122" spans="1:4" s="9" customFormat="1" ht="12.75">
      <c r="A122" s="37">
        <v>20</v>
      </c>
      <c r="B122" s="188" t="s">
        <v>318</v>
      </c>
      <c r="C122" s="189">
        <v>2014</v>
      </c>
      <c r="D122" s="323">
        <v>680</v>
      </c>
    </row>
    <row r="123" spans="1:4" s="9" customFormat="1" ht="12.75">
      <c r="A123" s="37">
        <v>21</v>
      </c>
      <c r="B123" s="188" t="s">
        <v>318</v>
      </c>
      <c r="C123" s="189">
        <v>2014</v>
      </c>
      <c r="D123" s="323">
        <v>680</v>
      </c>
    </row>
    <row r="124" spans="1:4" s="9" customFormat="1" ht="12.75">
      <c r="A124" s="37">
        <v>22</v>
      </c>
      <c r="B124" s="188" t="s">
        <v>318</v>
      </c>
      <c r="C124" s="189">
        <v>2014</v>
      </c>
      <c r="D124" s="323">
        <v>680</v>
      </c>
    </row>
    <row r="125" spans="1:4" s="9" customFormat="1" ht="12.75">
      <c r="A125" s="37">
        <v>23</v>
      </c>
      <c r="B125" s="188" t="s">
        <v>318</v>
      </c>
      <c r="C125" s="189">
        <v>2014</v>
      </c>
      <c r="D125" s="323">
        <v>870</v>
      </c>
    </row>
    <row r="126" spans="1:4" s="9" customFormat="1" ht="12.75">
      <c r="A126" s="37">
        <v>24</v>
      </c>
      <c r="B126" s="188" t="s">
        <v>318</v>
      </c>
      <c r="C126" s="189">
        <v>2014</v>
      </c>
      <c r="D126" s="323">
        <v>580</v>
      </c>
    </row>
    <row r="127" spans="1:4" s="9" customFormat="1" ht="12.75">
      <c r="A127" s="37">
        <v>25</v>
      </c>
      <c r="B127" s="41" t="s">
        <v>448</v>
      </c>
      <c r="C127" s="33">
        <v>2014</v>
      </c>
      <c r="D127" s="323">
        <v>828.23</v>
      </c>
    </row>
    <row r="128" spans="1:4" s="9" customFormat="1" ht="13.5" thickBot="1">
      <c r="A128" s="37">
        <v>26</v>
      </c>
      <c r="B128" s="41" t="s">
        <v>449</v>
      </c>
      <c r="C128" s="33">
        <v>2014</v>
      </c>
      <c r="D128" s="323">
        <v>929.9</v>
      </c>
    </row>
    <row r="129" spans="1:4" s="11" customFormat="1" ht="13.5" thickBot="1">
      <c r="A129" s="27"/>
      <c r="B129" s="28" t="s">
        <v>0</v>
      </c>
      <c r="C129" s="24"/>
      <c r="D129" s="147">
        <f>SUM(D103:D128)</f>
        <v>33641.63</v>
      </c>
    </row>
    <row r="130" spans="1:4" s="9" customFormat="1" ht="13.5" thickBot="1">
      <c r="A130" s="522" t="s">
        <v>127</v>
      </c>
      <c r="B130" s="523"/>
      <c r="C130" s="523"/>
      <c r="D130" s="551"/>
    </row>
    <row r="131" spans="1:4" s="9" customFormat="1" ht="12.75">
      <c r="A131" s="37">
        <v>1</v>
      </c>
      <c r="B131" s="41" t="s">
        <v>491</v>
      </c>
      <c r="C131" s="34">
        <v>2011</v>
      </c>
      <c r="D131" s="148">
        <v>149</v>
      </c>
    </row>
    <row r="132" spans="1:4" s="9" customFormat="1" ht="12.75">
      <c r="A132" s="37">
        <v>2</v>
      </c>
      <c r="B132" s="41" t="s">
        <v>493</v>
      </c>
      <c r="C132" s="34">
        <v>2011</v>
      </c>
      <c r="D132" s="148">
        <v>3400</v>
      </c>
    </row>
    <row r="133" spans="1:4" s="9" customFormat="1" ht="12.75">
      <c r="A133" s="37">
        <v>3</v>
      </c>
      <c r="B133" s="41" t="s">
        <v>494</v>
      </c>
      <c r="C133" s="34">
        <v>2011</v>
      </c>
      <c r="D133" s="148">
        <v>1700</v>
      </c>
    </row>
    <row r="134" spans="1:4" s="9" customFormat="1" ht="12.75">
      <c r="A134" s="37">
        <v>4</v>
      </c>
      <c r="B134" s="41" t="s">
        <v>495</v>
      </c>
      <c r="C134" s="34">
        <v>2011</v>
      </c>
      <c r="D134" s="148">
        <v>1700</v>
      </c>
    </row>
    <row r="135" spans="1:4" s="9" customFormat="1" ht="12.75">
      <c r="A135" s="37">
        <v>5</v>
      </c>
      <c r="B135" s="41" t="s">
        <v>496</v>
      </c>
      <c r="C135" s="34">
        <v>2011</v>
      </c>
      <c r="D135" s="148">
        <v>190</v>
      </c>
    </row>
    <row r="136" spans="1:4" s="9" customFormat="1" ht="12.75">
      <c r="A136" s="37">
        <v>6</v>
      </c>
      <c r="B136" s="41" t="s">
        <v>497</v>
      </c>
      <c r="C136" s="34">
        <v>2012</v>
      </c>
      <c r="D136" s="148">
        <v>270</v>
      </c>
    </row>
    <row r="137" spans="1:4" s="9" customFormat="1" ht="12.75">
      <c r="A137" s="37">
        <v>7</v>
      </c>
      <c r="B137" s="41" t="s">
        <v>498</v>
      </c>
      <c r="C137" s="34">
        <v>2012</v>
      </c>
      <c r="D137" s="148">
        <v>220</v>
      </c>
    </row>
    <row r="138" spans="1:4" s="9" customFormat="1" ht="12.75">
      <c r="A138" s="37">
        <v>8</v>
      </c>
      <c r="B138" s="41" t="s">
        <v>499</v>
      </c>
      <c r="C138" s="34">
        <v>2012</v>
      </c>
      <c r="D138" s="148">
        <v>609</v>
      </c>
    </row>
    <row r="139" spans="1:4" s="9" customFormat="1" ht="12.75">
      <c r="A139" s="37">
        <v>9</v>
      </c>
      <c r="B139" s="41" t="s">
        <v>500</v>
      </c>
      <c r="C139" s="34">
        <v>2012</v>
      </c>
      <c r="D139" s="148">
        <v>1070</v>
      </c>
    </row>
    <row r="140" spans="1:4" s="9" customFormat="1" ht="12.75">
      <c r="A140" s="37">
        <v>10</v>
      </c>
      <c r="B140" s="41" t="s">
        <v>501</v>
      </c>
      <c r="C140" s="34">
        <v>2012</v>
      </c>
      <c r="D140" s="148">
        <v>1759.73</v>
      </c>
    </row>
    <row r="141" spans="1:4" s="9" customFormat="1" ht="25.5">
      <c r="A141" s="37">
        <v>11</v>
      </c>
      <c r="B141" s="41" t="s">
        <v>502</v>
      </c>
      <c r="C141" s="34">
        <v>2012</v>
      </c>
      <c r="D141" s="148">
        <v>47168.44</v>
      </c>
    </row>
    <row r="142" spans="1:4" s="9" customFormat="1" ht="12.75">
      <c r="A142" s="37">
        <v>12</v>
      </c>
      <c r="B142" s="41" t="s">
        <v>503</v>
      </c>
      <c r="C142" s="34">
        <v>2012</v>
      </c>
      <c r="D142" s="148">
        <v>557.1</v>
      </c>
    </row>
    <row r="143" spans="1:4" s="9" customFormat="1" ht="12.75">
      <c r="A143" s="37">
        <v>13</v>
      </c>
      <c r="B143" s="41" t="s">
        <v>504</v>
      </c>
      <c r="C143" s="34">
        <v>2013</v>
      </c>
      <c r="D143" s="148">
        <v>252</v>
      </c>
    </row>
    <row r="144" spans="1:4" s="9" customFormat="1" ht="12.75">
      <c r="A144" s="37">
        <v>14</v>
      </c>
      <c r="B144" s="41" t="s">
        <v>505</v>
      </c>
      <c r="C144" s="34">
        <v>2013</v>
      </c>
      <c r="D144" s="148">
        <v>241.08</v>
      </c>
    </row>
    <row r="145" spans="1:4" s="9" customFormat="1" ht="12.75">
      <c r="A145" s="37">
        <v>15</v>
      </c>
      <c r="B145" s="41" t="s">
        <v>506</v>
      </c>
      <c r="C145" s="34">
        <v>2013</v>
      </c>
      <c r="D145" s="148">
        <v>980</v>
      </c>
    </row>
    <row r="146" spans="1:4" s="9" customFormat="1" ht="12.75">
      <c r="A146" s="37">
        <v>16</v>
      </c>
      <c r="B146" s="41" t="s">
        <v>507</v>
      </c>
      <c r="C146" s="34">
        <v>2013</v>
      </c>
      <c r="D146" s="148">
        <v>2432.65</v>
      </c>
    </row>
    <row r="147" spans="1:4" s="9" customFormat="1" ht="12.75">
      <c r="A147" s="37">
        <v>17</v>
      </c>
      <c r="B147" s="41" t="s">
        <v>505</v>
      </c>
      <c r="C147" s="34">
        <v>2013</v>
      </c>
      <c r="D147" s="148">
        <v>241.08</v>
      </c>
    </row>
    <row r="148" spans="1:4" s="9" customFormat="1" ht="12.75">
      <c r="A148" s="37">
        <v>18</v>
      </c>
      <c r="B148" s="41" t="s">
        <v>508</v>
      </c>
      <c r="C148" s="34">
        <v>2013</v>
      </c>
      <c r="D148" s="148">
        <v>195</v>
      </c>
    </row>
    <row r="149" spans="1:4" s="9" customFormat="1" ht="12.75">
      <c r="A149" s="37">
        <v>19</v>
      </c>
      <c r="B149" s="41" t="s">
        <v>509</v>
      </c>
      <c r="C149" s="34">
        <v>2014</v>
      </c>
      <c r="D149" s="148">
        <v>2068.99</v>
      </c>
    </row>
    <row r="150" spans="1:4" s="9" customFormat="1" ht="12.75">
      <c r="A150" s="37">
        <v>20</v>
      </c>
      <c r="B150" s="41" t="s">
        <v>511</v>
      </c>
      <c r="C150" s="34">
        <v>2014</v>
      </c>
      <c r="D150" s="148">
        <v>480</v>
      </c>
    </row>
    <row r="151" spans="1:4" s="9" customFormat="1" ht="12.75">
      <c r="A151" s="37">
        <v>21</v>
      </c>
      <c r="B151" s="41" t="s">
        <v>513</v>
      </c>
      <c r="C151" s="34">
        <v>2015</v>
      </c>
      <c r="D151" s="148">
        <v>1180</v>
      </c>
    </row>
    <row r="152" spans="1:4" s="9" customFormat="1" ht="12.75">
      <c r="A152" s="37">
        <v>22</v>
      </c>
      <c r="B152" s="41" t="s">
        <v>515</v>
      </c>
      <c r="C152" s="34">
        <v>2014</v>
      </c>
      <c r="D152" s="148">
        <v>450</v>
      </c>
    </row>
    <row r="153" spans="1:4" s="9" customFormat="1" ht="12.75">
      <c r="A153" s="37">
        <v>23</v>
      </c>
      <c r="B153" s="41" t="s">
        <v>518</v>
      </c>
      <c r="C153" s="34">
        <v>2014</v>
      </c>
      <c r="D153" s="148">
        <v>2000</v>
      </c>
    </row>
    <row r="154" spans="1:4" s="9" customFormat="1" ht="12.75">
      <c r="A154" s="37">
        <v>24</v>
      </c>
      <c r="B154" s="41" t="s">
        <v>519</v>
      </c>
      <c r="C154" s="34">
        <v>2015</v>
      </c>
      <c r="D154" s="148">
        <v>1494.45</v>
      </c>
    </row>
    <row r="155" spans="1:4" s="9" customFormat="1" ht="12.75">
      <c r="A155" s="37">
        <v>25</v>
      </c>
      <c r="B155" s="41" t="s">
        <v>520</v>
      </c>
      <c r="C155" s="34">
        <v>2014</v>
      </c>
      <c r="D155" s="148">
        <v>2078.6</v>
      </c>
    </row>
    <row r="156" spans="1:4" s="9" customFormat="1" ht="12.75">
      <c r="A156" s="37">
        <v>26</v>
      </c>
      <c r="B156" s="41" t="s">
        <v>521</v>
      </c>
      <c r="C156" s="34">
        <v>2014</v>
      </c>
      <c r="D156" s="148">
        <v>417</v>
      </c>
    </row>
    <row r="157" spans="1:4" s="9" customFormat="1" ht="12.75">
      <c r="A157" s="37">
        <v>27</v>
      </c>
      <c r="B157" s="41" t="s">
        <v>522</v>
      </c>
      <c r="C157" s="34">
        <v>2014</v>
      </c>
      <c r="D157" s="148">
        <v>880.88</v>
      </c>
    </row>
    <row r="158" spans="1:4" s="9" customFormat="1" ht="13.5" thickBot="1">
      <c r="A158" s="37">
        <v>28</v>
      </c>
      <c r="B158" s="41" t="s">
        <v>523</v>
      </c>
      <c r="C158" s="120">
        <v>2014</v>
      </c>
      <c r="D158" s="148">
        <v>690</v>
      </c>
    </row>
    <row r="159" spans="1:7" s="9" customFormat="1" ht="13.5" thickBot="1">
      <c r="A159" s="554" t="s">
        <v>0</v>
      </c>
      <c r="B159" s="555"/>
      <c r="C159" s="72"/>
      <c r="D159" s="149">
        <f>SUM(D131:D158)</f>
        <v>74875.00000000001</v>
      </c>
      <c r="G159" s="10"/>
    </row>
    <row r="160" spans="1:4" ht="12.75" customHeight="1" thickBot="1">
      <c r="A160" s="559" t="s">
        <v>128</v>
      </c>
      <c r="B160" s="516"/>
      <c r="C160" s="516"/>
      <c r="D160" s="550"/>
    </row>
    <row r="161" spans="1:4" s="9" customFormat="1" ht="12.75">
      <c r="A161" s="34">
        <v>1</v>
      </c>
      <c r="B161" s="41" t="s">
        <v>569</v>
      </c>
      <c r="C161" s="34">
        <v>2011</v>
      </c>
      <c r="D161" s="148">
        <v>3362</v>
      </c>
    </row>
    <row r="162" spans="1:4" s="9" customFormat="1" ht="12.75">
      <c r="A162" s="34">
        <v>2</v>
      </c>
      <c r="B162" s="41" t="s">
        <v>565</v>
      </c>
      <c r="C162" s="34">
        <v>2011</v>
      </c>
      <c r="D162" s="148">
        <v>652</v>
      </c>
    </row>
    <row r="163" spans="1:4" s="9" customFormat="1" ht="12.75">
      <c r="A163" s="34">
        <v>3</v>
      </c>
      <c r="B163" s="41" t="s">
        <v>566</v>
      </c>
      <c r="C163" s="34">
        <v>2011</v>
      </c>
      <c r="D163" s="148">
        <v>1336</v>
      </c>
    </row>
    <row r="164" spans="1:4" s="9" customFormat="1" ht="12.75">
      <c r="A164" s="34">
        <v>4</v>
      </c>
      <c r="B164" s="41" t="s">
        <v>570</v>
      </c>
      <c r="C164" s="34">
        <v>2011</v>
      </c>
      <c r="D164" s="148">
        <v>1168.5</v>
      </c>
    </row>
    <row r="165" spans="1:4" s="9" customFormat="1" ht="12.75">
      <c r="A165" s="34">
        <v>5</v>
      </c>
      <c r="B165" s="41" t="s">
        <v>572</v>
      </c>
      <c r="C165" s="34">
        <v>2013</v>
      </c>
      <c r="D165" s="148">
        <v>3099</v>
      </c>
    </row>
    <row r="166" spans="1:4" s="9" customFormat="1" ht="12.75">
      <c r="A166" s="34">
        <v>6</v>
      </c>
      <c r="B166" s="41" t="s">
        <v>573</v>
      </c>
      <c r="C166" s="34">
        <v>2013</v>
      </c>
      <c r="D166" s="148">
        <v>1898</v>
      </c>
    </row>
    <row r="167" spans="1:4" s="9" customFormat="1" ht="12.75">
      <c r="A167" s="34">
        <v>7</v>
      </c>
      <c r="B167" s="41" t="s">
        <v>574</v>
      </c>
      <c r="C167" s="34">
        <v>2014</v>
      </c>
      <c r="D167" s="148">
        <v>2789.91</v>
      </c>
    </row>
    <row r="168" spans="1:4" s="9" customFormat="1" ht="12.75">
      <c r="A168" s="34">
        <v>8</v>
      </c>
      <c r="B168" s="41" t="s">
        <v>576</v>
      </c>
      <c r="C168" s="34">
        <v>2011</v>
      </c>
      <c r="D168" s="148">
        <v>1375</v>
      </c>
    </row>
    <row r="169" spans="1:4" s="9" customFormat="1" ht="12.75">
      <c r="A169" s="34">
        <v>9</v>
      </c>
      <c r="B169" s="41" t="s">
        <v>577</v>
      </c>
      <c r="C169" s="34">
        <v>2011</v>
      </c>
      <c r="D169" s="148">
        <v>1000</v>
      </c>
    </row>
    <row r="170" spans="1:4" s="9" customFormat="1" ht="12.75">
      <c r="A170" s="34">
        <v>10</v>
      </c>
      <c r="B170" s="41" t="s">
        <v>578</v>
      </c>
      <c r="C170" s="34">
        <v>2012</v>
      </c>
      <c r="D170" s="148">
        <v>1599</v>
      </c>
    </row>
    <row r="171" spans="1:4" s="9" customFormat="1" ht="12.75">
      <c r="A171" s="34">
        <v>11</v>
      </c>
      <c r="B171" s="41" t="s">
        <v>320</v>
      </c>
      <c r="C171" s="34">
        <v>2013</v>
      </c>
      <c r="D171" s="148">
        <v>2831.78</v>
      </c>
    </row>
    <row r="172" spans="1:4" s="9" customFormat="1" ht="12.75">
      <c r="A172" s="34">
        <v>12</v>
      </c>
      <c r="B172" s="41" t="s">
        <v>579</v>
      </c>
      <c r="C172" s="34">
        <v>2013</v>
      </c>
      <c r="D172" s="148">
        <v>3400</v>
      </c>
    </row>
    <row r="173" spans="1:4" s="9" customFormat="1" ht="12.75">
      <c r="A173" s="34">
        <v>13</v>
      </c>
      <c r="B173" s="41" t="s">
        <v>580</v>
      </c>
      <c r="C173" s="34">
        <v>2013</v>
      </c>
      <c r="D173" s="148">
        <v>1700</v>
      </c>
    </row>
    <row r="174" spans="1:4" s="9" customFormat="1" ht="12.75">
      <c r="A174" s="34">
        <v>14</v>
      </c>
      <c r="B174" s="41" t="s">
        <v>581</v>
      </c>
      <c r="C174" s="34">
        <v>2013</v>
      </c>
      <c r="D174" s="148">
        <v>1600</v>
      </c>
    </row>
    <row r="175" spans="1:4" s="9" customFormat="1" ht="12.75">
      <c r="A175" s="34">
        <v>15</v>
      </c>
      <c r="B175" s="41" t="s">
        <v>582</v>
      </c>
      <c r="C175" s="34">
        <v>2014</v>
      </c>
      <c r="D175" s="148">
        <v>1575</v>
      </c>
    </row>
    <row r="176" spans="1:4" s="9" customFormat="1" ht="12.75">
      <c r="A176" s="34">
        <v>16</v>
      </c>
      <c r="B176" s="41" t="s">
        <v>320</v>
      </c>
      <c r="C176" s="34">
        <v>2014</v>
      </c>
      <c r="D176" s="148">
        <v>1196</v>
      </c>
    </row>
    <row r="177" spans="1:4" s="9" customFormat="1" ht="12.75">
      <c r="A177" s="34">
        <v>17</v>
      </c>
      <c r="B177" s="41" t="s">
        <v>565</v>
      </c>
      <c r="C177" s="34">
        <v>2013</v>
      </c>
      <c r="D177" s="148">
        <v>500</v>
      </c>
    </row>
    <row r="178" spans="1:4" s="9" customFormat="1" ht="13.5" thickBot="1">
      <c r="A178" s="34">
        <v>18</v>
      </c>
      <c r="B178" s="41" t="s">
        <v>585</v>
      </c>
      <c r="C178" s="34">
        <v>2012</v>
      </c>
      <c r="D178" s="148">
        <v>3190.01</v>
      </c>
    </row>
    <row r="179" spans="1:4" s="9" customFormat="1" ht="13.5" thickBot="1">
      <c r="A179" s="356"/>
      <c r="B179" s="28" t="s">
        <v>0</v>
      </c>
      <c r="C179" s="24"/>
      <c r="D179" s="147">
        <f>SUM(D161:D178)</f>
        <v>34272.2</v>
      </c>
    </row>
    <row r="180" spans="1:4" ht="13.5" customHeight="1" thickBot="1">
      <c r="A180" s="532" t="s">
        <v>872</v>
      </c>
      <c r="B180" s="523"/>
      <c r="C180" s="523"/>
      <c r="D180" s="551"/>
    </row>
    <row r="181" spans="1:4" s="9" customFormat="1" ht="12.75">
      <c r="A181" s="34">
        <v>1</v>
      </c>
      <c r="B181" s="40" t="s">
        <v>602</v>
      </c>
      <c r="C181" s="39">
        <v>2013</v>
      </c>
      <c r="D181" s="328">
        <v>1615</v>
      </c>
    </row>
    <row r="182" spans="1:4" s="9" customFormat="1" ht="12.75">
      <c r="A182" s="34">
        <v>2</v>
      </c>
      <c r="B182" s="40" t="s">
        <v>602</v>
      </c>
      <c r="C182" s="39">
        <v>2013</v>
      </c>
      <c r="D182" s="328">
        <v>1615</v>
      </c>
    </row>
    <row r="183" spans="1:4" s="9" customFormat="1" ht="12.75">
      <c r="A183" s="34">
        <v>3</v>
      </c>
      <c r="B183" s="41" t="s">
        <v>603</v>
      </c>
      <c r="C183" s="34">
        <v>2011</v>
      </c>
      <c r="D183" s="148">
        <v>1123</v>
      </c>
    </row>
    <row r="184" spans="1:4" s="9" customFormat="1" ht="12.75">
      <c r="A184" s="34">
        <v>4</v>
      </c>
      <c r="B184" s="41" t="s">
        <v>604</v>
      </c>
      <c r="C184" s="34">
        <v>2012</v>
      </c>
      <c r="D184" s="148">
        <v>609.01</v>
      </c>
    </row>
    <row r="185" spans="1:4" s="9" customFormat="1" ht="12.75">
      <c r="A185" s="34">
        <v>5</v>
      </c>
      <c r="B185" s="41" t="s">
        <v>605</v>
      </c>
      <c r="C185" s="34">
        <v>2014</v>
      </c>
      <c r="D185" s="148">
        <v>643.5</v>
      </c>
    </row>
    <row r="186" spans="1:5" s="9" customFormat="1" ht="12.75">
      <c r="A186" s="89">
        <v>6</v>
      </c>
      <c r="B186" s="479" t="s">
        <v>607</v>
      </c>
      <c r="C186" s="89">
        <v>2013</v>
      </c>
      <c r="D186" s="480">
        <v>305192.76</v>
      </c>
      <c r="E186" s="481" t="s">
        <v>614</v>
      </c>
    </row>
    <row r="187" spans="1:5" s="9" customFormat="1" ht="12.75">
      <c r="A187" s="89">
        <v>7</v>
      </c>
      <c r="B187" s="479" t="s">
        <v>608</v>
      </c>
      <c r="C187" s="89">
        <v>2013</v>
      </c>
      <c r="D187" s="480">
        <v>13908.6</v>
      </c>
      <c r="E187" s="481" t="s">
        <v>614</v>
      </c>
    </row>
    <row r="188" spans="1:5" s="9" customFormat="1" ht="12.75">
      <c r="A188" s="89">
        <v>8</v>
      </c>
      <c r="B188" s="479" t="s">
        <v>609</v>
      </c>
      <c r="C188" s="89">
        <v>2013</v>
      </c>
      <c r="D188" s="480">
        <v>19196.7</v>
      </c>
      <c r="E188" s="481" t="s">
        <v>614</v>
      </c>
    </row>
    <row r="189" spans="1:5" s="9" customFormat="1" ht="12.75">
      <c r="A189" s="89">
        <v>9</v>
      </c>
      <c r="B189" s="479" t="s">
        <v>610</v>
      </c>
      <c r="C189" s="89">
        <v>2013</v>
      </c>
      <c r="D189" s="480">
        <v>25639.5</v>
      </c>
      <c r="E189" s="481" t="s">
        <v>614</v>
      </c>
    </row>
    <row r="190" spans="1:5" s="9" customFormat="1" ht="12.75">
      <c r="A190" s="89">
        <v>10</v>
      </c>
      <c r="B190" s="479" t="s">
        <v>611</v>
      </c>
      <c r="C190" s="89">
        <v>2013</v>
      </c>
      <c r="D190" s="480">
        <v>25639.5</v>
      </c>
      <c r="E190" s="481" t="s">
        <v>614</v>
      </c>
    </row>
    <row r="191" spans="1:5" s="9" customFormat="1" ht="13.5" thickBot="1">
      <c r="A191" s="482">
        <v>11</v>
      </c>
      <c r="B191" s="479" t="s">
        <v>612</v>
      </c>
      <c r="C191" s="89">
        <v>2013</v>
      </c>
      <c r="D191" s="480">
        <v>28167</v>
      </c>
      <c r="E191" s="481" t="s">
        <v>614</v>
      </c>
    </row>
    <row r="192" spans="1:4" s="9" customFormat="1" ht="13.5" customHeight="1" thickBot="1">
      <c r="A192" s="27"/>
      <c r="B192" s="28" t="s">
        <v>0</v>
      </c>
      <c r="C192" s="24"/>
      <c r="D192" s="147">
        <f>SUM(D181:D191)</f>
        <v>423349.57</v>
      </c>
    </row>
    <row r="193" spans="1:4" s="9" customFormat="1" ht="13.5" customHeight="1" thickBot="1">
      <c r="A193" s="532" t="s">
        <v>876</v>
      </c>
      <c r="B193" s="533"/>
      <c r="C193" s="533"/>
      <c r="D193" s="560"/>
    </row>
    <row r="194" spans="1:4" ht="12.75" customHeight="1" thickBot="1">
      <c r="A194" s="512" t="s">
        <v>130</v>
      </c>
      <c r="B194" s="516"/>
      <c r="C194" s="516"/>
      <c r="D194" s="550"/>
    </row>
    <row r="195" spans="1:4" s="9" customFormat="1" ht="12.75">
      <c r="A195" s="42">
        <v>1</v>
      </c>
      <c r="B195" s="41" t="s">
        <v>678</v>
      </c>
      <c r="C195" s="34">
        <v>2012</v>
      </c>
      <c r="D195" s="148">
        <v>541.2</v>
      </c>
    </row>
    <row r="196" spans="1:4" s="9" customFormat="1" ht="12.75">
      <c r="A196" s="42">
        <v>2</v>
      </c>
      <c r="B196" s="41" t="s">
        <v>318</v>
      </c>
      <c r="C196" s="34">
        <v>2013</v>
      </c>
      <c r="D196" s="148">
        <v>682.9</v>
      </c>
    </row>
    <row r="197" spans="1:4" s="9" customFormat="1" ht="12.75">
      <c r="A197" s="42">
        <v>3</v>
      </c>
      <c r="B197" s="41" t="s">
        <v>318</v>
      </c>
      <c r="C197" s="34">
        <v>2013</v>
      </c>
      <c r="D197" s="148">
        <v>682.9</v>
      </c>
    </row>
    <row r="198" spans="1:4" s="9" customFormat="1" ht="12.75">
      <c r="A198" s="42">
        <v>4</v>
      </c>
      <c r="B198" s="41" t="s">
        <v>679</v>
      </c>
      <c r="C198" s="34">
        <v>2012</v>
      </c>
      <c r="D198" s="148">
        <v>609.01</v>
      </c>
    </row>
    <row r="199" spans="1:4" s="9" customFormat="1" ht="12.75">
      <c r="A199" s="42">
        <v>5</v>
      </c>
      <c r="B199" s="41" t="s">
        <v>679</v>
      </c>
      <c r="C199" s="34">
        <v>2012</v>
      </c>
      <c r="D199" s="148">
        <v>609.01</v>
      </c>
    </row>
    <row r="200" spans="1:4" s="9" customFormat="1" ht="12.75">
      <c r="A200" s="42">
        <v>6</v>
      </c>
      <c r="B200" s="41" t="s">
        <v>680</v>
      </c>
      <c r="C200" s="34">
        <v>2012</v>
      </c>
      <c r="D200" s="148">
        <v>267</v>
      </c>
    </row>
    <row r="201" spans="1:4" s="9" customFormat="1" ht="12.75">
      <c r="A201" s="42">
        <v>7</v>
      </c>
      <c r="B201" s="41" t="s">
        <v>681</v>
      </c>
      <c r="C201" s="34">
        <v>2013</v>
      </c>
      <c r="D201" s="148">
        <v>1150</v>
      </c>
    </row>
    <row r="202" spans="1:4" s="9" customFormat="1" ht="12.75">
      <c r="A202" s="42">
        <v>8</v>
      </c>
      <c r="B202" s="41" t="s">
        <v>682</v>
      </c>
      <c r="C202" s="34">
        <v>2013</v>
      </c>
      <c r="D202" s="148">
        <v>3480</v>
      </c>
    </row>
    <row r="203" spans="1:4" s="9" customFormat="1" ht="13.5" thickBot="1">
      <c r="A203" s="43">
        <v>9</v>
      </c>
      <c r="B203" s="186" t="s">
        <v>875</v>
      </c>
      <c r="C203" s="44"/>
      <c r="D203" s="331">
        <v>89262.34</v>
      </c>
    </row>
    <row r="204" spans="1:9" s="9" customFormat="1" ht="13.5" thickBot="1">
      <c r="A204" s="27"/>
      <c r="B204" s="28" t="s">
        <v>0</v>
      </c>
      <c r="C204" s="24"/>
      <c r="D204" s="147">
        <f>SUM(D195:D203)</f>
        <v>97284.36</v>
      </c>
      <c r="F204" s="91"/>
      <c r="G204" s="91"/>
      <c r="H204" s="91"/>
      <c r="I204" s="91"/>
    </row>
    <row r="205" spans="1:9" ht="13.5" customHeight="1" thickBot="1">
      <c r="A205" s="522" t="s">
        <v>132</v>
      </c>
      <c r="B205" s="523"/>
      <c r="C205" s="523"/>
      <c r="D205" s="551"/>
      <c r="F205" s="173"/>
      <c r="G205" s="173"/>
      <c r="H205" s="173"/>
      <c r="I205" s="173"/>
    </row>
    <row r="206" spans="1:9" s="9" customFormat="1" ht="12.75">
      <c r="A206" s="42">
        <v>1</v>
      </c>
      <c r="B206" s="41" t="s">
        <v>716</v>
      </c>
      <c r="C206" s="34">
        <v>2011</v>
      </c>
      <c r="D206" s="148">
        <v>295</v>
      </c>
      <c r="F206" s="91"/>
      <c r="G206" s="91"/>
      <c r="H206" s="91"/>
      <c r="I206" s="91"/>
    </row>
    <row r="207" spans="1:4" s="9" customFormat="1" ht="12.75">
      <c r="A207" s="37">
        <v>2</v>
      </c>
      <c r="B207" s="41" t="s">
        <v>700</v>
      </c>
      <c r="C207" s="34">
        <v>2011</v>
      </c>
      <c r="D207" s="148">
        <v>4120</v>
      </c>
    </row>
    <row r="208" spans="1:4" s="9" customFormat="1" ht="12.75">
      <c r="A208" s="42">
        <v>3</v>
      </c>
      <c r="B208" s="41" t="s">
        <v>493</v>
      </c>
      <c r="C208" s="34">
        <v>2011</v>
      </c>
      <c r="D208" s="148">
        <v>3140</v>
      </c>
    </row>
    <row r="209" spans="1:4" s="9" customFormat="1" ht="12.75">
      <c r="A209" s="37">
        <v>4</v>
      </c>
      <c r="B209" s="41" t="s">
        <v>835</v>
      </c>
      <c r="C209" s="34">
        <v>2011</v>
      </c>
      <c r="D209" s="148">
        <v>6630</v>
      </c>
    </row>
    <row r="210" spans="1:4" s="9" customFormat="1" ht="12.75">
      <c r="A210" s="42">
        <v>5</v>
      </c>
      <c r="B210" s="41" t="s">
        <v>701</v>
      </c>
      <c r="C210" s="34">
        <v>2012</v>
      </c>
      <c r="D210" s="148">
        <v>330</v>
      </c>
    </row>
    <row r="211" spans="1:4" s="9" customFormat="1" ht="12.75">
      <c r="A211" s="37">
        <v>6</v>
      </c>
      <c r="B211" s="41" t="s">
        <v>702</v>
      </c>
      <c r="C211" s="34">
        <v>2012</v>
      </c>
      <c r="D211" s="148">
        <v>8183.98</v>
      </c>
    </row>
    <row r="212" spans="1:4" s="9" customFormat="1" ht="12.75">
      <c r="A212" s="42">
        <v>7</v>
      </c>
      <c r="B212" s="40" t="s">
        <v>703</v>
      </c>
      <c r="C212" s="39">
        <v>2012</v>
      </c>
      <c r="D212" s="328">
        <v>5499.99</v>
      </c>
    </row>
    <row r="213" spans="1:4" s="9" customFormat="1" ht="12.75">
      <c r="A213" s="37">
        <v>8</v>
      </c>
      <c r="B213" s="41" t="s">
        <v>704</v>
      </c>
      <c r="C213" s="34">
        <v>2012</v>
      </c>
      <c r="D213" s="148">
        <v>330</v>
      </c>
    </row>
    <row r="214" spans="1:4" s="9" customFormat="1" ht="12.75">
      <c r="A214" s="42">
        <v>9</v>
      </c>
      <c r="B214" s="41" t="s">
        <v>705</v>
      </c>
      <c r="C214" s="34">
        <v>2012</v>
      </c>
      <c r="D214" s="148">
        <v>959.99</v>
      </c>
    </row>
    <row r="215" spans="1:4" s="9" customFormat="1" ht="12.75">
      <c r="A215" s="37">
        <v>10</v>
      </c>
      <c r="B215" s="186" t="s">
        <v>706</v>
      </c>
      <c r="C215" s="34">
        <v>2013</v>
      </c>
      <c r="D215" s="148">
        <v>330</v>
      </c>
    </row>
    <row r="216" spans="1:4" s="9" customFormat="1" ht="12.75">
      <c r="A216" s="42">
        <v>11</v>
      </c>
      <c r="B216" s="41" t="s">
        <v>707</v>
      </c>
      <c r="C216" s="34">
        <v>2013</v>
      </c>
      <c r="D216" s="148">
        <v>2400</v>
      </c>
    </row>
    <row r="217" spans="1:4" s="9" customFormat="1" ht="12.75">
      <c r="A217" s="37">
        <v>12</v>
      </c>
      <c r="B217" s="41" t="s">
        <v>715</v>
      </c>
      <c r="C217" s="34">
        <v>2014</v>
      </c>
      <c r="D217" s="148">
        <v>380</v>
      </c>
    </row>
    <row r="218" spans="1:4" s="9" customFormat="1" ht="12.75">
      <c r="A218" s="42">
        <v>13</v>
      </c>
      <c r="B218" s="41" t="s">
        <v>708</v>
      </c>
      <c r="C218" s="34">
        <v>2014</v>
      </c>
      <c r="D218" s="148">
        <v>310</v>
      </c>
    </row>
    <row r="219" spans="1:4" s="9" customFormat="1" ht="12.75">
      <c r="A219" s="37">
        <v>14</v>
      </c>
      <c r="B219" s="41" t="s">
        <v>709</v>
      </c>
      <c r="C219" s="34">
        <v>2015</v>
      </c>
      <c r="D219" s="148">
        <v>798.2</v>
      </c>
    </row>
    <row r="220" spans="1:4" s="9" customFormat="1" ht="12.75">
      <c r="A220" s="42">
        <v>15</v>
      </c>
      <c r="B220" s="41" t="s">
        <v>710</v>
      </c>
      <c r="C220" s="34">
        <v>2015</v>
      </c>
      <c r="D220" s="148">
        <v>19513</v>
      </c>
    </row>
    <row r="221" spans="1:4" s="9" customFormat="1" ht="12.75">
      <c r="A221" s="37">
        <v>16</v>
      </c>
      <c r="B221" s="41" t="s">
        <v>711</v>
      </c>
      <c r="C221" s="34">
        <v>2015</v>
      </c>
      <c r="D221" s="148">
        <v>2211</v>
      </c>
    </row>
    <row r="222" spans="1:4" s="9" customFormat="1" ht="12.75">
      <c r="A222" s="42">
        <v>17</v>
      </c>
      <c r="B222" s="41" t="s">
        <v>712</v>
      </c>
      <c r="C222" s="34">
        <v>2014</v>
      </c>
      <c r="D222" s="148">
        <v>1360</v>
      </c>
    </row>
    <row r="223" spans="1:4" s="9" customFormat="1" ht="12.75">
      <c r="A223" s="37">
        <v>18</v>
      </c>
      <c r="B223" s="41" t="s">
        <v>713</v>
      </c>
      <c r="C223" s="34">
        <v>2014</v>
      </c>
      <c r="D223" s="148">
        <v>5959.99</v>
      </c>
    </row>
    <row r="224" spans="1:4" s="9" customFormat="1" ht="12.75">
      <c r="A224" s="42">
        <v>19</v>
      </c>
      <c r="B224" s="41" t="s">
        <v>320</v>
      </c>
      <c r="C224" s="34">
        <v>2014</v>
      </c>
      <c r="D224" s="148">
        <v>3169.99</v>
      </c>
    </row>
    <row r="225" spans="1:4" s="9" customFormat="1" ht="12.75">
      <c r="A225" s="37">
        <v>20</v>
      </c>
      <c r="B225" s="41" t="s">
        <v>714</v>
      </c>
      <c r="C225" s="34">
        <v>2015</v>
      </c>
      <c r="D225" s="148">
        <v>2837</v>
      </c>
    </row>
    <row r="226" spans="1:9" s="9" customFormat="1" ht="13.5" thickBot="1">
      <c r="A226" s="42">
        <v>21</v>
      </c>
      <c r="B226" s="41" t="s">
        <v>728</v>
      </c>
      <c r="C226" s="34">
        <v>2014</v>
      </c>
      <c r="D226" s="148">
        <v>890</v>
      </c>
      <c r="F226" s="91"/>
      <c r="G226" s="91"/>
      <c r="H226" s="91"/>
      <c r="I226" s="91"/>
    </row>
    <row r="227" spans="1:4" s="9" customFormat="1" ht="13.5" customHeight="1" thickBot="1">
      <c r="A227" s="27"/>
      <c r="B227" s="28" t="s">
        <v>0</v>
      </c>
      <c r="C227" s="24"/>
      <c r="D227" s="147">
        <f>SUM(D206:D226)</f>
        <v>69648.14</v>
      </c>
    </row>
    <row r="228" spans="1:4" s="9" customFormat="1" ht="13.5" customHeight="1" thickBot="1">
      <c r="A228" s="522" t="s">
        <v>133</v>
      </c>
      <c r="B228" s="523"/>
      <c r="C228" s="523"/>
      <c r="D228" s="551"/>
    </row>
    <row r="229" spans="1:4" s="9" customFormat="1" ht="13.5" customHeight="1">
      <c r="A229" s="100">
        <v>1</v>
      </c>
      <c r="B229" s="41" t="s">
        <v>738</v>
      </c>
      <c r="C229" s="34">
        <v>2011</v>
      </c>
      <c r="D229" s="148">
        <v>2191</v>
      </c>
    </row>
    <row r="230" spans="1:4" s="9" customFormat="1" ht="13.5" customHeight="1">
      <c r="A230" s="100">
        <v>2</v>
      </c>
      <c r="B230" s="41" t="s">
        <v>738</v>
      </c>
      <c r="C230" s="34">
        <v>2011</v>
      </c>
      <c r="D230" s="148">
        <v>2462.54</v>
      </c>
    </row>
    <row r="231" spans="1:4" s="9" customFormat="1" ht="13.5" customHeight="1">
      <c r="A231" s="100">
        <v>3</v>
      </c>
      <c r="B231" s="41" t="s">
        <v>738</v>
      </c>
      <c r="C231" s="34">
        <v>2011</v>
      </c>
      <c r="D231" s="148">
        <v>2630</v>
      </c>
    </row>
    <row r="232" spans="1:4" s="9" customFormat="1" ht="13.5" customHeight="1">
      <c r="A232" s="100">
        <v>4</v>
      </c>
      <c r="B232" s="41" t="s">
        <v>738</v>
      </c>
      <c r="C232" s="34">
        <v>2012</v>
      </c>
      <c r="D232" s="148">
        <v>1350</v>
      </c>
    </row>
    <row r="233" spans="1:4" s="9" customFormat="1" ht="13.5" customHeight="1">
      <c r="A233" s="100">
        <v>5</v>
      </c>
      <c r="B233" s="41" t="s">
        <v>739</v>
      </c>
      <c r="C233" s="34">
        <v>2012</v>
      </c>
      <c r="D233" s="148">
        <v>2490</v>
      </c>
    </row>
    <row r="234" spans="1:4" s="9" customFormat="1" ht="13.5" customHeight="1">
      <c r="A234" s="100">
        <v>6</v>
      </c>
      <c r="B234" s="41" t="s">
        <v>738</v>
      </c>
      <c r="C234" s="34">
        <v>2012</v>
      </c>
      <c r="D234" s="148">
        <v>1435</v>
      </c>
    </row>
    <row r="235" spans="1:4" s="9" customFormat="1" ht="13.5" customHeight="1" thickBot="1">
      <c r="A235" s="100">
        <v>7</v>
      </c>
      <c r="B235" s="40" t="s">
        <v>740</v>
      </c>
      <c r="C235" s="34">
        <v>2014</v>
      </c>
      <c r="D235" s="148">
        <v>12757.56</v>
      </c>
    </row>
    <row r="236" spans="1:4" s="9" customFormat="1" ht="13.5" customHeight="1" thickBot="1">
      <c r="A236" s="71"/>
      <c r="B236" s="552" t="s">
        <v>0</v>
      </c>
      <c r="C236" s="553"/>
      <c r="D236" s="147">
        <f>SUM(D229:D235)</f>
        <v>25316.1</v>
      </c>
    </row>
    <row r="237" spans="1:4" s="9" customFormat="1" ht="13.5" customHeight="1" thickBot="1">
      <c r="A237" s="522" t="s">
        <v>134</v>
      </c>
      <c r="B237" s="523"/>
      <c r="C237" s="523"/>
      <c r="D237" s="551"/>
    </row>
    <row r="238" spans="1:4" s="9" customFormat="1" ht="12.75">
      <c r="A238" s="37">
        <v>1</v>
      </c>
      <c r="B238" s="41" t="s">
        <v>797</v>
      </c>
      <c r="C238" s="34">
        <v>2011</v>
      </c>
      <c r="D238" s="148">
        <v>2850</v>
      </c>
    </row>
    <row r="239" spans="1:4" s="9" customFormat="1" ht="25.5">
      <c r="A239" s="37">
        <v>2</v>
      </c>
      <c r="B239" s="41" t="s">
        <v>798</v>
      </c>
      <c r="C239" s="34">
        <v>2011</v>
      </c>
      <c r="D239" s="148">
        <v>820</v>
      </c>
    </row>
    <row r="240" spans="1:4" s="9" customFormat="1" ht="25.5">
      <c r="A240" s="37">
        <v>3</v>
      </c>
      <c r="B240" s="41" t="s">
        <v>799</v>
      </c>
      <c r="C240" s="34">
        <v>2012</v>
      </c>
      <c r="D240" s="148">
        <v>2999.98</v>
      </c>
    </row>
    <row r="241" spans="1:4" s="9" customFormat="1" ht="12.75">
      <c r="A241" s="37">
        <v>4</v>
      </c>
      <c r="B241" s="41" t="s">
        <v>800</v>
      </c>
      <c r="C241" s="34">
        <v>2013</v>
      </c>
      <c r="D241" s="148">
        <v>1099.99</v>
      </c>
    </row>
    <row r="242" spans="1:4" s="9" customFormat="1" ht="26.25" customHeight="1" thickBot="1">
      <c r="A242" s="37">
        <v>5</v>
      </c>
      <c r="B242" s="40" t="s">
        <v>801</v>
      </c>
      <c r="C242" s="39">
        <v>2015</v>
      </c>
      <c r="D242" s="328">
        <v>869</v>
      </c>
    </row>
    <row r="243" spans="1:4" s="9" customFormat="1" ht="13.5" thickBot="1">
      <c r="A243" s="518" t="s">
        <v>0</v>
      </c>
      <c r="B243" s="511" t="s">
        <v>4</v>
      </c>
      <c r="C243" s="24"/>
      <c r="D243" s="147">
        <f>SUM(D238:D242)</f>
        <v>8638.97</v>
      </c>
    </row>
    <row r="244" spans="1:4" s="9" customFormat="1" ht="13.5" customHeight="1" thickBot="1">
      <c r="A244" s="522" t="s">
        <v>919</v>
      </c>
      <c r="B244" s="523"/>
      <c r="C244" s="523"/>
      <c r="D244" s="551"/>
    </row>
    <row r="245" spans="1:4" s="9" customFormat="1" ht="12.75">
      <c r="A245" s="269">
        <v>1</v>
      </c>
      <c r="B245" s="415" t="s">
        <v>881</v>
      </c>
      <c r="C245" s="415">
        <v>2013</v>
      </c>
      <c r="D245" s="417">
        <v>1912.23</v>
      </c>
    </row>
    <row r="246" spans="1:4" s="9" customFormat="1" ht="12.75">
      <c r="A246" s="269">
        <v>2</v>
      </c>
      <c r="B246" s="415" t="s">
        <v>882</v>
      </c>
      <c r="C246" s="415">
        <v>2013</v>
      </c>
      <c r="D246" s="417">
        <v>1211.11</v>
      </c>
    </row>
    <row r="247" spans="1:4" s="9" customFormat="1" ht="12.75">
      <c r="A247" s="157">
        <v>3</v>
      </c>
      <c r="B247" s="156" t="s">
        <v>883</v>
      </c>
      <c r="C247" s="156">
        <v>2013</v>
      </c>
      <c r="D247" s="418">
        <v>1996.38</v>
      </c>
    </row>
    <row r="248" spans="1:4" s="9" customFormat="1" ht="12.75">
      <c r="A248" s="157">
        <v>4</v>
      </c>
      <c r="B248" s="156" t="s">
        <v>255</v>
      </c>
      <c r="C248" s="156">
        <v>2013</v>
      </c>
      <c r="D248" s="418">
        <v>1556.85</v>
      </c>
    </row>
    <row r="249" spans="1:4" s="9" customFormat="1" ht="12.75">
      <c r="A249" s="157">
        <v>5</v>
      </c>
      <c r="B249" s="156" t="s">
        <v>884</v>
      </c>
      <c r="C249" s="156">
        <v>2013</v>
      </c>
      <c r="D249" s="418">
        <v>131205.32</v>
      </c>
    </row>
    <row r="250" spans="1:4" s="9" customFormat="1" ht="12.75">
      <c r="A250" s="157">
        <v>6</v>
      </c>
      <c r="B250" s="156" t="s">
        <v>885</v>
      </c>
      <c r="C250" s="156">
        <v>2013</v>
      </c>
      <c r="D250" s="418">
        <v>1606.63</v>
      </c>
    </row>
    <row r="251" spans="1:4" s="9" customFormat="1" ht="25.5">
      <c r="A251" s="157">
        <v>7</v>
      </c>
      <c r="B251" s="156" t="s">
        <v>886</v>
      </c>
      <c r="C251" s="156">
        <v>2013</v>
      </c>
      <c r="D251" s="418">
        <v>26151.75</v>
      </c>
    </row>
    <row r="252" spans="1:4" s="9" customFormat="1" ht="25.5">
      <c r="A252" s="157">
        <v>8</v>
      </c>
      <c r="B252" s="156" t="s">
        <v>887</v>
      </c>
      <c r="C252" s="156">
        <v>2013</v>
      </c>
      <c r="D252" s="418">
        <v>23517.75</v>
      </c>
    </row>
    <row r="253" spans="1:4" s="9" customFormat="1" ht="38.25">
      <c r="A253" s="157">
        <v>9</v>
      </c>
      <c r="B253" s="156" t="s">
        <v>888</v>
      </c>
      <c r="C253" s="156">
        <v>2013</v>
      </c>
      <c r="D253" s="418">
        <v>24408.75</v>
      </c>
    </row>
    <row r="254" spans="1:4" s="9" customFormat="1" ht="25.5">
      <c r="A254" s="157">
        <v>10</v>
      </c>
      <c r="B254" s="156" t="s">
        <v>889</v>
      </c>
      <c r="C254" s="156">
        <v>2013</v>
      </c>
      <c r="D254" s="418">
        <v>22278.71</v>
      </c>
    </row>
    <row r="255" spans="1:4" s="9" customFormat="1" ht="25.5">
      <c r="A255" s="157">
        <v>11</v>
      </c>
      <c r="B255" s="156" t="s">
        <v>890</v>
      </c>
      <c r="C255" s="156">
        <v>2013</v>
      </c>
      <c r="D255" s="418">
        <v>21037.71</v>
      </c>
    </row>
    <row r="256" spans="1:4" s="9" customFormat="1" ht="38.25">
      <c r="A256" s="157">
        <v>12</v>
      </c>
      <c r="B256" s="156" t="s">
        <v>891</v>
      </c>
      <c r="C256" s="156">
        <v>2013</v>
      </c>
      <c r="D256" s="418">
        <v>21621.71</v>
      </c>
    </row>
    <row r="257" spans="1:4" s="9" customFormat="1" ht="38.25">
      <c r="A257" s="157">
        <v>13</v>
      </c>
      <c r="B257" s="156" t="s">
        <v>892</v>
      </c>
      <c r="C257" s="156">
        <v>2013</v>
      </c>
      <c r="D257" s="418">
        <v>21037.71</v>
      </c>
    </row>
    <row r="258" spans="1:4" s="9" customFormat="1" ht="38.25">
      <c r="A258" s="157">
        <v>14</v>
      </c>
      <c r="B258" s="156" t="s">
        <v>893</v>
      </c>
      <c r="C258" s="156">
        <v>2013</v>
      </c>
      <c r="D258" s="418">
        <v>23096.71</v>
      </c>
    </row>
    <row r="259" spans="1:4" s="9" customFormat="1" ht="38.25">
      <c r="A259" s="157">
        <v>15</v>
      </c>
      <c r="B259" s="156" t="s">
        <v>894</v>
      </c>
      <c r="C259" s="156">
        <v>2013</v>
      </c>
      <c r="D259" s="418">
        <v>20621.71</v>
      </c>
    </row>
    <row r="260" spans="1:4" s="9" customFormat="1" ht="25.5">
      <c r="A260" s="157">
        <v>16</v>
      </c>
      <c r="B260" s="156" t="s">
        <v>895</v>
      </c>
      <c r="C260" s="156">
        <v>2013</v>
      </c>
      <c r="D260" s="418">
        <v>20694.71</v>
      </c>
    </row>
    <row r="261" spans="1:4" s="9" customFormat="1" ht="25.5">
      <c r="A261" s="157">
        <v>17</v>
      </c>
      <c r="B261" s="156" t="s">
        <v>896</v>
      </c>
      <c r="C261" s="156">
        <v>2013</v>
      </c>
      <c r="D261" s="418">
        <v>20452.71</v>
      </c>
    </row>
    <row r="262" spans="1:4" s="9" customFormat="1" ht="38.25">
      <c r="A262" s="157">
        <v>18</v>
      </c>
      <c r="B262" s="156" t="s">
        <v>897</v>
      </c>
      <c r="C262" s="156">
        <v>2013</v>
      </c>
      <c r="D262" s="418">
        <v>25702.71</v>
      </c>
    </row>
    <row r="263" spans="1:4" s="9" customFormat="1" ht="38.25">
      <c r="A263" s="157">
        <v>19</v>
      </c>
      <c r="B263" s="156" t="s">
        <v>898</v>
      </c>
      <c r="C263" s="156">
        <v>2013</v>
      </c>
      <c r="D263" s="418">
        <v>25702.71</v>
      </c>
    </row>
    <row r="264" spans="1:4" s="9" customFormat="1" ht="38.25">
      <c r="A264" s="157">
        <v>20</v>
      </c>
      <c r="B264" s="156" t="s">
        <v>899</v>
      </c>
      <c r="C264" s="156">
        <v>2013</v>
      </c>
      <c r="D264" s="418">
        <v>24096.71</v>
      </c>
    </row>
    <row r="265" spans="1:4" s="9" customFormat="1" ht="38.25">
      <c r="A265" s="157">
        <v>21</v>
      </c>
      <c r="B265" s="156" t="s">
        <v>900</v>
      </c>
      <c r="C265" s="156">
        <v>2013</v>
      </c>
      <c r="D265" s="418">
        <v>24575.75</v>
      </c>
    </row>
    <row r="266" spans="1:4" s="9" customFormat="1" ht="25.5">
      <c r="A266" s="157">
        <v>22</v>
      </c>
      <c r="B266" s="156" t="s">
        <v>901</v>
      </c>
      <c r="C266" s="156">
        <v>2013</v>
      </c>
      <c r="D266" s="418">
        <v>18010.75</v>
      </c>
    </row>
    <row r="267" spans="1:4" s="9" customFormat="1" ht="25.5">
      <c r="A267" s="157">
        <v>23</v>
      </c>
      <c r="B267" s="156" t="s">
        <v>902</v>
      </c>
      <c r="C267" s="156">
        <v>2013</v>
      </c>
      <c r="D267" s="418">
        <v>21086.75</v>
      </c>
    </row>
    <row r="268" spans="1:4" s="9" customFormat="1" ht="12.75">
      <c r="A268" s="157">
        <v>24</v>
      </c>
      <c r="B268" s="156" t="s">
        <v>903</v>
      </c>
      <c r="C268" s="156">
        <v>2013</v>
      </c>
      <c r="D268" s="418">
        <v>22382.76</v>
      </c>
    </row>
    <row r="269" spans="1:4" s="9" customFormat="1" ht="25.5">
      <c r="A269" s="157">
        <v>25</v>
      </c>
      <c r="B269" s="156" t="s">
        <v>904</v>
      </c>
      <c r="C269" s="156">
        <v>2013</v>
      </c>
      <c r="D269" s="418">
        <v>19836.75</v>
      </c>
    </row>
    <row r="270" spans="1:4" s="9" customFormat="1" ht="25.5">
      <c r="A270" s="157">
        <v>26</v>
      </c>
      <c r="B270" s="156" t="s">
        <v>905</v>
      </c>
      <c r="C270" s="156">
        <v>2013</v>
      </c>
      <c r="D270" s="418">
        <v>86298.8</v>
      </c>
    </row>
    <row r="271" spans="1:4" s="9" customFormat="1" ht="25.5">
      <c r="A271" s="157">
        <v>27</v>
      </c>
      <c r="B271" s="156" t="s">
        <v>906</v>
      </c>
      <c r="C271" s="156">
        <v>2013</v>
      </c>
      <c r="D271" s="418">
        <v>17837.75</v>
      </c>
    </row>
    <row r="272" spans="1:4" s="9" customFormat="1" ht="25.5">
      <c r="A272" s="157">
        <v>28</v>
      </c>
      <c r="B272" s="156" t="s">
        <v>907</v>
      </c>
      <c r="C272" s="156">
        <v>2013</v>
      </c>
      <c r="D272" s="418">
        <v>19010.75</v>
      </c>
    </row>
    <row r="273" spans="1:4" s="9" customFormat="1" ht="38.25">
      <c r="A273" s="157">
        <v>29</v>
      </c>
      <c r="B273" s="156" t="s">
        <v>908</v>
      </c>
      <c r="C273" s="156">
        <v>2013</v>
      </c>
      <c r="D273" s="418">
        <v>18595.75</v>
      </c>
    </row>
    <row r="274" spans="1:4" s="9" customFormat="1" ht="38.25">
      <c r="A274" s="157">
        <v>30</v>
      </c>
      <c r="B274" s="156" t="s">
        <v>909</v>
      </c>
      <c r="C274" s="156">
        <v>2013</v>
      </c>
      <c r="D274" s="418">
        <v>18595.75</v>
      </c>
    </row>
    <row r="275" spans="1:4" s="9" customFormat="1" ht="25.5">
      <c r="A275" s="157">
        <v>31</v>
      </c>
      <c r="B275" s="156" t="s">
        <v>910</v>
      </c>
      <c r="C275" s="156">
        <v>2013</v>
      </c>
      <c r="D275" s="418">
        <v>3419</v>
      </c>
    </row>
    <row r="276" spans="1:4" s="9" customFormat="1" ht="25.5">
      <c r="A276" s="157">
        <v>32</v>
      </c>
      <c r="B276" s="156" t="s">
        <v>911</v>
      </c>
      <c r="C276" s="156">
        <v>2013</v>
      </c>
      <c r="D276" s="418">
        <v>15305</v>
      </c>
    </row>
    <row r="277" spans="1:4" s="9" customFormat="1" ht="38.25">
      <c r="A277" s="157">
        <v>33</v>
      </c>
      <c r="B277" s="156" t="s">
        <v>912</v>
      </c>
      <c r="C277" s="156">
        <v>2013</v>
      </c>
      <c r="D277" s="418">
        <v>30522.75</v>
      </c>
    </row>
    <row r="278" spans="1:4" s="9" customFormat="1" ht="25.5">
      <c r="A278" s="157">
        <v>34</v>
      </c>
      <c r="B278" s="156" t="s">
        <v>913</v>
      </c>
      <c r="C278" s="156">
        <v>2013</v>
      </c>
      <c r="D278" s="418">
        <v>20654.75</v>
      </c>
    </row>
    <row r="279" spans="1:4" s="9" customFormat="1" ht="25.5">
      <c r="A279" s="157">
        <v>35</v>
      </c>
      <c r="B279" s="156" t="s">
        <v>914</v>
      </c>
      <c r="C279" s="156">
        <v>2013</v>
      </c>
      <c r="D279" s="418">
        <v>24118.75</v>
      </c>
    </row>
    <row r="280" spans="1:4" s="9" customFormat="1" ht="25.5">
      <c r="A280" s="157">
        <v>36</v>
      </c>
      <c r="B280" s="156" t="s">
        <v>915</v>
      </c>
      <c r="C280" s="156">
        <v>2013</v>
      </c>
      <c r="D280" s="418">
        <v>15895.99</v>
      </c>
    </row>
    <row r="281" spans="1:4" s="9" customFormat="1" ht="25.5">
      <c r="A281" s="157">
        <v>37</v>
      </c>
      <c r="B281" s="156" t="s">
        <v>916</v>
      </c>
      <c r="C281" s="156">
        <v>2013</v>
      </c>
      <c r="D281" s="418">
        <v>17676.75</v>
      </c>
    </row>
    <row r="282" spans="1:4" s="9" customFormat="1" ht="25.5">
      <c r="A282" s="157">
        <v>38</v>
      </c>
      <c r="B282" s="156" t="s">
        <v>917</v>
      </c>
      <c r="C282" s="156">
        <v>2013</v>
      </c>
      <c r="D282" s="418">
        <v>29629.99</v>
      </c>
    </row>
    <row r="283" spans="1:4" s="9" customFormat="1" ht="26.25" thickBot="1">
      <c r="A283" s="321">
        <v>39</v>
      </c>
      <c r="B283" s="416" t="s">
        <v>918</v>
      </c>
      <c r="C283" s="416">
        <v>2013</v>
      </c>
      <c r="D283" s="419">
        <v>24137.75</v>
      </c>
    </row>
    <row r="284" spans="1:4" s="9" customFormat="1" ht="13.5" thickBot="1">
      <c r="A284" s="564" t="s">
        <v>0</v>
      </c>
      <c r="B284" s="565"/>
      <c r="C284" s="566"/>
      <c r="D284" s="420">
        <f>SUM(D245:D283)</f>
        <v>907502.8700000002</v>
      </c>
    </row>
    <row r="285" spans="1:4" s="9" customFormat="1" ht="13.5" thickBot="1">
      <c r="A285" s="19"/>
      <c r="B285" s="20"/>
      <c r="C285" s="21"/>
      <c r="D285" s="150"/>
    </row>
    <row r="286" spans="1:4" s="9" customFormat="1" ht="13.5" thickBot="1">
      <c r="A286" s="561" t="s">
        <v>2</v>
      </c>
      <c r="B286" s="562"/>
      <c r="C286" s="562"/>
      <c r="D286" s="563"/>
    </row>
    <row r="287" spans="1:4" s="9" customFormat="1" ht="26.25" thickBot="1">
      <c r="A287" s="22" t="s">
        <v>21</v>
      </c>
      <c r="B287" s="23" t="s">
        <v>29</v>
      </c>
      <c r="C287" s="23" t="s">
        <v>30</v>
      </c>
      <c r="D287" s="147" t="s">
        <v>31</v>
      </c>
    </row>
    <row r="288" spans="1:4" ht="12.75" customHeight="1" thickBot="1">
      <c r="A288" s="512" t="s">
        <v>119</v>
      </c>
      <c r="B288" s="516"/>
      <c r="C288" s="516"/>
      <c r="D288" s="550"/>
    </row>
    <row r="289" spans="1:4" s="9" customFormat="1" ht="12.75">
      <c r="A289" s="42">
        <v>1</v>
      </c>
      <c r="B289" s="178" t="s">
        <v>287</v>
      </c>
      <c r="C289" s="182">
        <v>40962</v>
      </c>
      <c r="D289" s="322">
        <v>3490</v>
      </c>
    </row>
    <row r="290" spans="1:4" s="9" customFormat="1" ht="12.75">
      <c r="A290" s="42">
        <v>2</v>
      </c>
      <c r="B290" s="178" t="s">
        <v>288</v>
      </c>
      <c r="C290" s="182">
        <v>41542</v>
      </c>
      <c r="D290" s="322">
        <v>3496.89</v>
      </c>
    </row>
    <row r="291" spans="1:4" s="9" customFormat="1" ht="12.75">
      <c r="A291" s="42">
        <v>3</v>
      </c>
      <c r="B291" s="178" t="s">
        <v>289</v>
      </c>
      <c r="C291" s="182">
        <v>41542</v>
      </c>
      <c r="D291" s="322">
        <v>3496.89</v>
      </c>
    </row>
    <row r="292" spans="1:4" s="9" customFormat="1" ht="12.75">
      <c r="A292" s="42">
        <v>4</v>
      </c>
      <c r="B292" s="156" t="s">
        <v>290</v>
      </c>
      <c r="C292" s="182">
        <v>41207</v>
      </c>
      <c r="D292" s="322">
        <v>737.98</v>
      </c>
    </row>
    <row r="293" spans="1:4" s="9" customFormat="1" ht="12.75">
      <c r="A293" s="42">
        <v>5</v>
      </c>
      <c r="B293" s="156" t="s">
        <v>291</v>
      </c>
      <c r="C293" s="182">
        <v>41418</v>
      </c>
      <c r="D293" s="322">
        <v>779.95</v>
      </c>
    </row>
    <row r="294" spans="1:4" s="9" customFormat="1" ht="12.75">
      <c r="A294" s="42">
        <v>6</v>
      </c>
      <c r="B294" s="156" t="s">
        <v>836</v>
      </c>
      <c r="C294" s="182">
        <v>42184</v>
      </c>
      <c r="D294" s="322">
        <v>1800</v>
      </c>
    </row>
    <row r="295" spans="1:4" s="9" customFormat="1" ht="12.75">
      <c r="A295" s="42">
        <v>7</v>
      </c>
      <c r="B295" s="156" t="s">
        <v>260</v>
      </c>
      <c r="C295" s="255">
        <v>41946</v>
      </c>
      <c r="D295" s="170">
        <v>1822</v>
      </c>
    </row>
    <row r="296" spans="1:4" s="9" customFormat="1" ht="12.75">
      <c r="A296" s="42">
        <v>8</v>
      </c>
      <c r="B296" s="156" t="s">
        <v>261</v>
      </c>
      <c r="C296" s="255">
        <v>41946</v>
      </c>
      <c r="D296" s="170">
        <v>2760.01</v>
      </c>
    </row>
    <row r="297" spans="1:4" s="9" customFormat="1" ht="12.75">
      <c r="A297" s="43">
        <v>9</v>
      </c>
      <c r="B297" s="416" t="s">
        <v>975</v>
      </c>
      <c r="C297" s="496">
        <v>41376</v>
      </c>
      <c r="D297" s="497">
        <v>2570</v>
      </c>
    </row>
    <row r="298" spans="1:4" s="9" customFormat="1" ht="12.75">
      <c r="A298" s="34">
        <v>10</v>
      </c>
      <c r="B298" s="41" t="s">
        <v>976</v>
      </c>
      <c r="C298" s="498" t="s">
        <v>977</v>
      </c>
      <c r="D298" s="172">
        <v>3490</v>
      </c>
    </row>
    <row r="299" spans="1:4" s="9" customFormat="1" ht="13.5" thickBot="1">
      <c r="A299" s="34">
        <v>11</v>
      </c>
      <c r="B299" s="41" t="s">
        <v>387</v>
      </c>
      <c r="C299" s="498" t="s">
        <v>977</v>
      </c>
      <c r="D299" s="172">
        <v>3450</v>
      </c>
    </row>
    <row r="300" spans="1:4" s="9" customFormat="1" ht="13.5" thickBot="1">
      <c r="A300" s="27"/>
      <c r="B300" s="28" t="s">
        <v>0</v>
      </c>
      <c r="C300" s="24"/>
      <c r="D300" s="147">
        <f>SUM(D289:D299)</f>
        <v>27893.72</v>
      </c>
    </row>
    <row r="301" spans="1:4" ht="13.5" customHeight="1" thickBot="1">
      <c r="A301" s="522" t="s">
        <v>121</v>
      </c>
      <c r="B301" s="523"/>
      <c r="C301" s="523"/>
      <c r="D301" s="551"/>
    </row>
    <row r="302" spans="1:4" s="9" customFormat="1" ht="12.75">
      <c r="A302" s="42">
        <v>1</v>
      </c>
      <c r="B302" s="41" t="s">
        <v>326</v>
      </c>
      <c r="C302" s="34">
        <v>2015</v>
      </c>
      <c r="D302" s="148">
        <v>420</v>
      </c>
    </row>
    <row r="303" spans="1:4" s="9" customFormat="1" ht="12.75">
      <c r="A303" s="42">
        <v>2</v>
      </c>
      <c r="B303" s="41" t="s">
        <v>324</v>
      </c>
      <c r="C303" s="34">
        <v>2015</v>
      </c>
      <c r="D303" s="323">
        <v>1199.99</v>
      </c>
    </row>
    <row r="304" spans="1:4" s="9" customFormat="1" ht="13.5" thickBot="1">
      <c r="A304" s="42">
        <v>3</v>
      </c>
      <c r="B304" s="41" t="s">
        <v>328</v>
      </c>
      <c r="C304" s="34">
        <v>2013</v>
      </c>
      <c r="D304" s="323">
        <v>1999</v>
      </c>
    </row>
    <row r="305" spans="1:4" s="9" customFormat="1" ht="13.5" customHeight="1" thickBot="1">
      <c r="A305" s="27"/>
      <c r="B305" s="28" t="s">
        <v>0</v>
      </c>
      <c r="C305" s="24"/>
      <c r="D305" s="147">
        <f>SUM(D302:D304)</f>
        <v>3618.99</v>
      </c>
    </row>
    <row r="306" spans="1:4" s="9" customFormat="1" ht="13.5" customHeight="1">
      <c r="A306" s="532" t="s">
        <v>122</v>
      </c>
      <c r="B306" s="533"/>
      <c r="C306" s="533"/>
      <c r="D306" s="560"/>
    </row>
    <row r="307" spans="1:4" s="9" customFormat="1" ht="13.5" customHeight="1">
      <c r="A307" s="100">
        <v>2</v>
      </c>
      <c r="B307" s="41" t="s">
        <v>354</v>
      </c>
      <c r="C307" s="34">
        <v>2011</v>
      </c>
      <c r="D307" s="148">
        <v>394.01</v>
      </c>
    </row>
    <row r="308" spans="1:4" s="9" customFormat="1" ht="13.5" customHeight="1">
      <c r="A308" s="100">
        <v>3</v>
      </c>
      <c r="B308" s="41" t="s">
        <v>355</v>
      </c>
      <c r="C308" s="34">
        <v>2012</v>
      </c>
      <c r="D308" s="148">
        <v>2700</v>
      </c>
    </row>
    <row r="309" spans="1:4" s="9" customFormat="1" ht="13.5" customHeight="1">
      <c r="A309" s="100">
        <v>4</v>
      </c>
      <c r="B309" s="41" t="s">
        <v>356</v>
      </c>
      <c r="C309" s="34">
        <v>2012</v>
      </c>
      <c r="D309" s="148">
        <v>1857</v>
      </c>
    </row>
    <row r="310" spans="1:4" s="9" customFormat="1" ht="13.5" customHeight="1">
      <c r="A310" s="100">
        <v>5</v>
      </c>
      <c r="B310" s="41" t="s">
        <v>357</v>
      </c>
      <c r="C310" s="34">
        <v>2013</v>
      </c>
      <c r="D310" s="148">
        <v>225</v>
      </c>
    </row>
    <row r="311" spans="1:4" s="9" customFormat="1" ht="13.5" customHeight="1">
      <c r="A311" s="100">
        <v>6</v>
      </c>
      <c r="B311" s="41" t="s">
        <v>358</v>
      </c>
      <c r="C311" s="34">
        <v>2013</v>
      </c>
      <c r="D311" s="148">
        <v>749.99</v>
      </c>
    </row>
    <row r="312" spans="1:4" s="9" customFormat="1" ht="13.5" customHeight="1">
      <c r="A312" s="100">
        <v>8</v>
      </c>
      <c r="B312" s="41" t="s">
        <v>355</v>
      </c>
      <c r="C312" s="34">
        <v>2014</v>
      </c>
      <c r="D312" s="148">
        <v>2245</v>
      </c>
    </row>
    <row r="313" spans="1:4" s="9" customFormat="1" ht="13.5" customHeight="1" thickBot="1">
      <c r="A313" s="100">
        <v>10</v>
      </c>
      <c r="B313" s="41" t="s">
        <v>360</v>
      </c>
      <c r="C313" s="34">
        <v>2015</v>
      </c>
      <c r="D313" s="148">
        <v>819</v>
      </c>
    </row>
    <row r="314" spans="1:4" s="9" customFormat="1" ht="13.5" customHeight="1" thickBot="1">
      <c r="A314" s="71"/>
      <c r="B314" s="552" t="s">
        <v>0</v>
      </c>
      <c r="C314" s="553"/>
      <c r="D314" s="147">
        <f>SUM(D307:D313)</f>
        <v>8990</v>
      </c>
    </row>
    <row r="315" spans="1:4" s="9" customFormat="1" ht="13.5" customHeight="1" thickBot="1">
      <c r="A315" s="522" t="s">
        <v>124</v>
      </c>
      <c r="B315" s="523"/>
      <c r="C315" s="523"/>
      <c r="D315" s="551"/>
    </row>
    <row r="316" spans="1:4" s="9" customFormat="1" ht="13.5" customHeight="1">
      <c r="A316" s="37">
        <v>1</v>
      </c>
      <c r="B316" s="41" t="s">
        <v>390</v>
      </c>
      <c r="C316" s="34">
        <v>2011</v>
      </c>
      <c r="D316" s="148">
        <v>339</v>
      </c>
    </row>
    <row r="317" spans="1:4" s="9" customFormat="1" ht="13.5" customHeight="1">
      <c r="A317" s="37">
        <v>2</v>
      </c>
      <c r="B317" s="41" t="s">
        <v>389</v>
      </c>
      <c r="C317" s="34">
        <v>2012</v>
      </c>
      <c r="D317" s="148">
        <v>1540</v>
      </c>
    </row>
    <row r="318" spans="1:4" s="9" customFormat="1" ht="13.5" customHeight="1">
      <c r="A318" s="37">
        <v>3</v>
      </c>
      <c r="B318" s="41" t="s">
        <v>388</v>
      </c>
      <c r="C318" s="34">
        <v>2013</v>
      </c>
      <c r="D318" s="148">
        <v>1950</v>
      </c>
    </row>
    <row r="319" spans="1:4" s="9" customFormat="1" ht="13.5" customHeight="1" thickBot="1">
      <c r="A319" s="37">
        <v>4</v>
      </c>
      <c r="B319" s="41" t="s">
        <v>387</v>
      </c>
      <c r="C319" s="34">
        <v>2013</v>
      </c>
      <c r="D319" s="148">
        <v>2300</v>
      </c>
    </row>
    <row r="320" spans="1:4" s="9" customFormat="1" ht="13.5" thickBot="1">
      <c r="A320" s="518" t="s">
        <v>0</v>
      </c>
      <c r="B320" s="511" t="s">
        <v>4</v>
      </c>
      <c r="C320" s="24"/>
      <c r="D320" s="147">
        <f>SUM(D316:D319)</f>
        <v>6129</v>
      </c>
    </row>
    <row r="321" spans="1:4" s="9" customFormat="1" ht="12.75" customHeight="1" thickBot="1">
      <c r="A321" s="522" t="s">
        <v>125</v>
      </c>
      <c r="B321" s="523"/>
      <c r="C321" s="523"/>
      <c r="D321" s="551"/>
    </row>
    <row r="322" spans="1:4" s="9" customFormat="1" ht="12.75">
      <c r="A322" s="37">
        <v>1</v>
      </c>
      <c r="B322" s="41" t="s">
        <v>406</v>
      </c>
      <c r="C322" s="34">
        <v>2011</v>
      </c>
      <c r="D322" s="148">
        <v>2200</v>
      </c>
    </row>
    <row r="323" spans="1:4" s="9" customFormat="1" ht="12.75">
      <c r="A323" s="37">
        <v>2</v>
      </c>
      <c r="B323" s="41" t="s">
        <v>407</v>
      </c>
      <c r="C323" s="34">
        <v>2012</v>
      </c>
      <c r="D323" s="148">
        <v>499</v>
      </c>
    </row>
    <row r="324" spans="1:4" s="9" customFormat="1" ht="12.75">
      <c r="A324" s="37">
        <v>3</v>
      </c>
      <c r="B324" s="41" t="s">
        <v>408</v>
      </c>
      <c r="C324" s="34">
        <v>2013</v>
      </c>
      <c r="D324" s="148">
        <v>1640</v>
      </c>
    </row>
    <row r="325" spans="1:4" s="9" customFormat="1" ht="12.75">
      <c r="A325" s="37">
        <v>4</v>
      </c>
      <c r="B325" s="41" t="s">
        <v>405</v>
      </c>
      <c r="C325" s="34">
        <v>2013</v>
      </c>
      <c r="D325" s="148">
        <v>2989</v>
      </c>
    </row>
    <row r="326" spans="1:4" s="9" customFormat="1" ht="12.75">
      <c r="A326" s="37">
        <v>5</v>
      </c>
      <c r="B326" s="41" t="s">
        <v>409</v>
      </c>
      <c r="C326" s="34">
        <v>2014</v>
      </c>
      <c r="D326" s="148">
        <v>1199</v>
      </c>
    </row>
    <row r="327" spans="1:4" s="9" customFormat="1" ht="13.5" thickBot="1">
      <c r="A327" s="37">
        <v>6</v>
      </c>
      <c r="B327" s="41" t="s">
        <v>404</v>
      </c>
      <c r="C327" s="34">
        <v>2014</v>
      </c>
      <c r="D327" s="148">
        <v>2117.3</v>
      </c>
    </row>
    <row r="328" spans="1:4" ht="13.5" thickBot="1">
      <c r="A328" s="27"/>
      <c r="B328" s="511" t="s">
        <v>20</v>
      </c>
      <c r="C328" s="511"/>
      <c r="D328" s="147">
        <f>SUM(D322:D327)</f>
        <v>10644.3</v>
      </c>
    </row>
    <row r="329" spans="1:4" ht="12.75">
      <c r="A329" s="532" t="s">
        <v>877</v>
      </c>
      <c r="B329" s="533"/>
      <c r="C329" s="533"/>
      <c r="D329" s="560"/>
    </row>
    <row r="330" spans="1:4" s="9" customFormat="1" ht="12.75">
      <c r="A330" s="37">
        <v>1</v>
      </c>
      <c r="B330" s="191" t="s">
        <v>616</v>
      </c>
      <c r="C330" s="78">
        <v>2013</v>
      </c>
      <c r="D330" s="324">
        <v>139</v>
      </c>
    </row>
    <row r="331" spans="1:4" s="9" customFormat="1" ht="12.75">
      <c r="A331" s="37">
        <v>2</v>
      </c>
      <c r="B331" s="191" t="s">
        <v>451</v>
      </c>
      <c r="C331" s="198">
        <v>2013</v>
      </c>
      <c r="D331" s="324">
        <v>458</v>
      </c>
    </row>
    <row r="332" spans="1:4" s="9" customFormat="1" ht="12.75">
      <c r="A332" s="37">
        <v>3</v>
      </c>
      <c r="B332" s="178" t="s">
        <v>452</v>
      </c>
      <c r="C332" s="134">
        <v>2011</v>
      </c>
      <c r="D332" s="325">
        <v>1790</v>
      </c>
    </row>
    <row r="333" spans="1:4" s="9" customFormat="1" ht="12.75">
      <c r="A333" s="37">
        <v>4</v>
      </c>
      <c r="B333" s="178" t="s">
        <v>355</v>
      </c>
      <c r="C333" s="134">
        <v>2011</v>
      </c>
      <c r="D333" s="325">
        <v>2533.8</v>
      </c>
    </row>
    <row r="334" spans="1:4" s="9" customFormat="1" ht="12.75">
      <c r="A334" s="37">
        <v>5</v>
      </c>
      <c r="B334" s="178" t="s">
        <v>453</v>
      </c>
      <c r="C334" s="134">
        <v>2011</v>
      </c>
      <c r="D334" s="325">
        <v>3200</v>
      </c>
    </row>
    <row r="335" spans="1:4" s="9" customFormat="1" ht="12.75">
      <c r="A335" s="37">
        <v>6</v>
      </c>
      <c r="B335" s="156" t="s">
        <v>325</v>
      </c>
      <c r="C335" s="134">
        <v>2011</v>
      </c>
      <c r="D335" s="325">
        <v>2545.1</v>
      </c>
    </row>
    <row r="336" spans="1:4" s="9" customFormat="1" ht="12.75">
      <c r="A336" s="37">
        <v>7</v>
      </c>
      <c r="B336" s="156" t="s">
        <v>454</v>
      </c>
      <c r="C336" s="134">
        <v>2011</v>
      </c>
      <c r="D336" s="325">
        <v>2070</v>
      </c>
    </row>
    <row r="337" spans="1:4" s="9" customFormat="1" ht="12.75">
      <c r="A337" s="37">
        <v>8</v>
      </c>
      <c r="B337" s="156" t="s">
        <v>454</v>
      </c>
      <c r="C337" s="134">
        <v>2011</v>
      </c>
      <c r="D337" s="325">
        <v>2070</v>
      </c>
    </row>
    <row r="338" spans="1:4" s="9" customFormat="1" ht="12.75">
      <c r="A338" s="37">
        <v>9</v>
      </c>
      <c r="B338" s="156" t="s">
        <v>455</v>
      </c>
      <c r="C338" s="134">
        <v>2011</v>
      </c>
      <c r="D338" s="325">
        <v>370</v>
      </c>
    </row>
    <row r="339" spans="1:4" s="9" customFormat="1" ht="12.75">
      <c r="A339" s="37">
        <v>10</v>
      </c>
      <c r="B339" s="41" t="s">
        <v>457</v>
      </c>
      <c r="C339" s="134">
        <v>2013</v>
      </c>
      <c r="D339" s="323">
        <v>1280</v>
      </c>
    </row>
    <row r="340" spans="1:4" s="9" customFormat="1" ht="12.75">
      <c r="A340" s="37">
        <v>11</v>
      </c>
      <c r="B340" s="41" t="s">
        <v>458</v>
      </c>
      <c r="C340" s="134">
        <v>2013</v>
      </c>
      <c r="D340" s="323">
        <v>1590</v>
      </c>
    </row>
    <row r="341" spans="1:4" s="9" customFormat="1" ht="12.75">
      <c r="A341" s="37">
        <v>12</v>
      </c>
      <c r="B341" s="188" t="s">
        <v>459</v>
      </c>
      <c r="C341" s="134">
        <v>2012</v>
      </c>
      <c r="D341" s="325">
        <v>1210</v>
      </c>
    </row>
    <row r="342" spans="1:4" s="9" customFormat="1" ht="12.75">
      <c r="A342" s="37">
        <v>13</v>
      </c>
      <c r="B342" s="192" t="s">
        <v>460</v>
      </c>
      <c r="C342" s="193">
        <v>2012</v>
      </c>
      <c r="D342" s="326">
        <v>328.48</v>
      </c>
    </row>
    <row r="343" spans="1:4" s="9" customFormat="1" ht="12.75">
      <c r="A343" s="37">
        <v>14</v>
      </c>
      <c r="B343" s="192" t="s">
        <v>382</v>
      </c>
      <c r="C343" s="193">
        <v>2012</v>
      </c>
      <c r="D343" s="326">
        <v>169</v>
      </c>
    </row>
    <row r="344" spans="1:4" s="9" customFormat="1" ht="12.75">
      <c r="A344" s="37">
        <v>15</v>
      </c>
      <c r="B344" s="194" t="s">
        <v>459</v>
      </c>
      <c r="C344" s="134">
        <v>2012</v>
      </c>
      <c r="D344" s="325">
        <v>1210</v>
      </c>
    </row>
    <row r="345" spans="1:4" s="9" customFormat="1" ht="12.75">
      <c r="A345" s="37">
        <v>16</v>
      </c>
      <c r="B345" s="194" t="s">
        <v>461</v>
      </c>
      <c r="C345" s="134">
        <v>2012</v>
      </c>
      <c r="D345" s="327">
        <v>1949.99</v>
      </c>
    </row>
    <row r="346" spans="1:4" s="9" customFormat="1" ht="13.5" thickBot="1">
      <c r="A346" s="37">
        <v>17</v>
      </c>
      <c r="B346" s="277" t="s">
        <v>450</v>
      </c>
      <c r="C346" s="199">
        <v>2015</v>
      </c>
      <c r="D346" s="330">
        <v>1644</v>
      </c>
    </row>
    <row r="347" spans="1:4" s="11" customFormat="1" ht="13.5" thickBot="1">
      <c r="A347" s="27"/>
      <c r="B347" s="28" t="s">
        <v>0</v>
      </c>
      <c r="C347" s="24"/>
      <c r="D347" s="147">
        <f>SUM(D330:D346)</f>
        <v>24557.370000000003</v>
      </c>
    </row>
    <row r="348" spans="1:4" s="9" customFormat="1" ht="13.5" thickBot="1">
      <c r="A348" s="522" t="s">
        <v>844</v>
      </c>
      <c r="B348" s="523"/>
      <c r="C348" s="523"/>
      <c r="D348" s="551"/>
    </row>
    <row r="349" spans="1:4" s="9" customFormat="1" ht="12.75">
      <c r="A349" s="37">
        <v>1</v>
      </c>
      <c r="B349" s="119" t="s">
        <v>524</v>
      </c>
      <c r="C349" s="34">
        <v>2011</v>
      </c>
      <c r="D349" s="323">
        <v>250</v>
      </c>
    </row>
    <row r="350" spans="1:4" s="9" customFormat="1" ht="12.75">
      <c r="A350" s="37">
        <v>2</v>
      </c>
      <c r="B350" s="119" t="s">
        <v>524</v>
      </c>
      <c r="C350" s="34">
        <v>2011</v>
      </c>
      <c r="D350" s="323">
        <v>250</v>
      </c>
    </row>
    <row r="351" spans="1:4" s="9" customFormat="1" ht="12.75">
      <c r="A351" s="37">
        <v>3</v>
      </c>
      <c r="B351" s="41" t="s">
        <v>525</v>
      </c>
      <c r="C351" s="34">
        <v>2012</v>
      </c>
      <c r="D351" s="148">
        <v>269</v>
      </c>
    </row>
    <row r="352" spans="1:4" s="9" customFormat="1" ht="12.75">
      <c r="A352" s="37">
        <v>4</v>
      </c>
      <c r="B352" s="41" t="s">
        <v>526</v>
      </c>
      <c r="C352" s="34">
        <v>2011</v>
      </c>
      <c r="D352" s="148">
        <v>1073</v>
      </c>
    </row>
    <row r="353" spans="1:4" s="9" customFormat="1" ht="12.75">
      <c r="A353" s="37">
        <v>5</v>
      </c>
      <c r="B353" s="41" t="s">
        <v>527</v>
      </c>
      <c r="C353" s="34">
        <v>2011</v>
      </c>
      <c r="D353" s="148">
        <v>1718</v>
      </c>
    </row>
    <row r="354" spans="1:4" s="9" customFormat="1" ht="12.75">
      <c r="A354" s="37">
        <v>6</v>
      </c>
      <c r="B354" s="41" t="s">
        <v>528</v>
      </c>
      <c r="C354" s="34">
        <v>2011</v>
      </c>
      <c r="D354" s="148">
        <v>429</v>
      </c>
    </row>
    <row r="355" spans="1:4" s="9" customFormat="1" ht="12.75">
      <c r="A355" s="37">
        <v>7</v>
      </c>
      <c r="B355" s="41" t="s">
        <v>529</v>
      </c>
      <c r="C355" s="34">
        <v>2011</v>
      </c>
      <c r="D355" s="148">
        <v>2250</v>
      </c>
    </row>
    <row r="356" spans="1:4" s="9" customFormat="1" ht="12.75">
      <c r="A356" s="37">
        <v>8</v>
      </c>
      <c r="B356" s="41" t="s">
        <v>530</v>
      </c>
      <c r="C356" s="34">
        <v>2011</v>
      </c>
      <c r="D356" s="148">
        <v>1699</v>
      </c>
    </row>
    <row r="357" spans="1:4" s="9" customFormat="1" ht="12.75">
      <c r="A357" s="37">
        <v>9</v>
      </c>
      <c r="B357" s="41" t="s">
        <v>531</v>
      </c>
      <c r="C357" s="34">
        <v>2013</v>
      </c>
      <c r="D357" s="148">
        <v>624</v>
      </c>
    </row>
    <row r="358" spans="1:4" s="9" customFormat="1" ht="12.75">
      <c r="A358" s="37">
        <v>10</v>
      </c>
      <c r="B358" s="41" t="s">
        <v>532</v>
      </c>
      <c r="C358" s="34">
        <v>2012</v>
      </c>
      <c r="D358" s="148">
        <v>2221.8</v>
      </c>
    </row>
    <row r="359" spans="1:4" s="9" customFormat="1" ht="12.75">
      <c r="A359" s="37">
        <v>11</v>
      </c>
      <c r="B359" s="41" t="s">
        <v>533</v>
      </c>
      <c r="C359" s="34">
        <v>2013</v>
      </c>
      <c r="D359" s="148">
        <v>334.94</v>
      </c>
    </row>
    <row r="360" spans="1:4" s="9" customFormat="1" ht="12.75">
      <c r="A360" s="37">
        <v>12</v>
      </c>
      <c r="B360" s="41" t="s">
        <v>534</v>
      </c>
      <c r="C360" s="34">
        <v>2012</v>
      </c>
      <c r="D360" s="148">
        <v>869</v>
      </c>
    </row>
    <row r="361" spans="1:4" s="9" customFormat="1" ht="12.75">
      <c r="A361" s="37">
        <v>13</v>
      </c>
      <c r="B361" s="41" t="s">
        <v>534</v>
      </c>
      <c r="C361" s="34">
        <v>2012</v>
      </c>
      <c r="D361" s="148">
        <v>869</v>
      </c>
    </row>
    <row r="362" spans="1:4" s="9" customFormat="1" ht="12.75">
      <c r="A362" s="37">
        <v>14</v>
      </c>
      <c r="B362" s="41" t="s">
        <v>535</v>
      </c>
      <c r="C362" s="34">
        <v>2012</v>
      </c>
      <c r="D362" s="148">
        <v>1950</v>
      </c>
    </row>
    <row r="363" spans="1:4" s="9" customFormat="1" ht="12.75">
      <c r="A363" s="37">
        <v>15</v>
      </c>
      <c r="B363" s="41" t="s">
        <v>536</v>
      </c>
      <c r="C363" s="34">
        <v>2013</v>
      </c>
      <c r="D363" s="148">
        <v>2496.6</v>
      </c>
    </row>
    <row r="364" spans="1:4" s="9" customFormat="1" ht="12.75">
      <c r="A364" s="37">
        <v>16</v>
      </c>
      <c r="B364" s="41" t="s">
        <v>537</v>
      </c>
      <c r="C364" s="34">
        <v>2013</v>
      </c>
      <c r="D364" s="148">
        <v>2814.23</v>
      </c>
    </row>
    <row r="365" spans="1:4" s="9" customFormat="1" ht="12.75">
      <c r="A365" s="37">
        <v>17</v>
      </c>
      <c r="B365" s="41" t="s">
        <v>538</v>
      </c>
      <c r="C365" s="34">
        <v>2013</v>
      </c>
      <c r="D365" s="148">
        <v>2100</v>
      </c>
    </row>
    <row r="366" spans="1:4" s="9" customFormat="1" ht="12.75">
      <c r="A366" s="37">
        <v>18</v>
      </c>
      <c r="B366" s="41" t="s">
        <v>539</v>
      </c>
      <c r="C366" s="34">
        <v>2014</v>
      </c>
      <c r="D366" s="148">
        <v>299.99</v>
      </c>
    </row>
    <row r="367" spans="1:4" s="9" customFormat="1" ht="12.75">
      <c r="A367" s="37">
        <v>19</v>
      </c>
      <c r="B367" s="41" t="s">
        <v>540</v>
      </c>
      <c r="C367" s="34">
        <v>2013</v>
      </c>
      <c r="D367" s="148">
        <v>1900</v>
      </c>
    </row>
    <row r="368" spans="1:4" s="9" customFormat="1" ht="12.75">
      <c r="A368" s="37">
        <v>20</v>
      </c>
      <c r="B368" s="41" t="s">
        <v>541</v>
      </c>
      <c r="C368" s="34">
        <v>2014</v>
      </c>
      <c r="D368" s="148">
        <v>2290</v>
      </c>
    </row>
    <row r="369" spans="1:4" s="9" customFormat="1" ht="12.75">
      <c r="A369" s="37">
        <v>21</v>
      </c>
      <c r="B369" s="41" t="s">
        <v>542</v>
      </c>
      <c r="C369" s="34">
        <v>2014</v>
      </c>
      <c r="D369" s="148">
        <v>3200</v>
      </c>
    </row>
    <row r="370" spans="1:4" s="9" customFormat="1" ht="12.75">
      <c r="A370" s="37">
        <v>22</v>
      </c>
      <c r="B370" s="41" t="s">
        <v>543</v>
      </c>
      <c r="C370" s="34">
        <v>2014</v>
      </c>
      <c r="D370" s="148">
        <v>279.99</v>
      </c>
    </row>
    <row r="371" spans="1:4" s="9" customFormat="1" ht="12.75">
      <c r="A371" s="37">
        <v>23</v>
      </c>
      <c r="B371" s="41" t="s">
        <v>547</v>
      </c>
      <c r="C371" s="34">
        <v>2015</v>
      </c>
      <c r="D371" s="148">
        <v>237</v>
      </c>
    </row>
    <row r="372" spans="1:4" s="9" customFormat="1" ht="12.75">
      <c r="A372" s="37">
        <v>24</v>
      </c>
      <c r="B372" s="41" t="s">
        <v>544</v>
      </c>
      <c r="C372" s="34">
        <v>2015</v>
      </c>
      <c r="D372" s="148">
        <v>279</v>
      </c>
    </row>
    <row r="373" spans="1:4" s="9" customFormat="1" ht="12.75">
      <c r="A373" s="37">
        <v>25</v>
      </c>
      <c r="B373" s="41" t="s">
        <v>545</v>
      </c>
      <c r="C373" s="34">
        <v>2015</v>
      </c>
      <c r="D373" s="148">
        <v>1180</v>
      </c>
    </row>
    <row r="374" spans="1:4" s="9" customFormat="1" ht="12.75">
      <c r="A374" s="37">
        <v>26</v>
      </c>
      <c r="B374" s="187" t="s">
        <v>492</v>
      </c>
      <c r="C374" s="34">
        <v>2011</v>
      </c>
      <c r="D374" s="148">
        <v>2250</v>
      </c>
    </row>
    <row r="375" spans="1:4" s="9" customFormat="1" ht="12.75">
      <c r="A375" s="37">
        <v>27</v>
      </c>
      <c r="B375" s="187" t="s">
        <v>492</v>
      </c>
      <c r="C375" s="34">
        <v>2011</v>
      </c>
      <c r="D375" s="148">
        <v>2250</v>
      </c>
    </row>
    <row r="376" spans="1:4" s="9" customFormat="1" ht="12.75">
      <c r="A376" s="37">
        <v>28</v>
      </c>
      <c r="B376" s="41" t="s">
        <v>510</v>
      </c>
      <c r="C376" s="34">
        <v>2014</v>
      </c>
      <c r="D376" s="148">
        <v>1701.83</v>
      </c>
    </row>
    <row r="377" spans="1:4" s="9" customFormat="1" ht="12.75">
      <c r="A377" s="37">
        <v>29</v>
      </c>
      <c r="B377" s="41" t="s">
        <v>510</v>
      </c>
      <c r="C377" s="34">
        <v>2014</v>
      </c>
      <c r="D377" s="148">
        <v>1701.83</v>
      </c>
    </row>
    <row r="378" spans="1:4" s="9" customFormat="1" ht="12.75">
      <c r="A378" s="37">
        <v>30</v>
      </c>
      <c r="B378" s="41" t="s">
        <v>516</v>
      </c>
      <c r="C378" s="34">
        <v>2014</v>
      </c>
      <c r="D378" s="148">
        <v>1758.56</v>
      </c>
    </row>
    <row r="379" spans="1:4" s="9" customFormat="1" ht="12.75">
      <c r="A379" s="37">
        <v>31</v>
      </c>
      <c r="B379" s="41" t="s">
        <v>517</v>
      </c>
      <c r="C379" s="34">
        <v>2014</v>
      </c>
      <c r="D379" s="148">
        <v>2375</v>
      </c>
    </row>
    <row r="380" spans="1:4" s="9" customFormat="1" ht="12.75">
      <c r="A380" s="37">
        <v>32</v>
      </c>
      <c r="B380" s="41" t="s">
        <v>516</v>
      </c>
      <c r="C380" s="34">
        <v>2014</v>
      </c>
      <c r="D380" s="148">
        <v>1758.56</v>
      </c>
    </row>
    <row r="381" spans="1:4" s="9" customFormat="1" ht="12.75">
      <c r="A381" s="37">
        <v>33</v>
      </c>
      <c r="B381" s="41" t="s">
        <v>516</v>
      </c>
      <c r="C381" s="34">
        <v>2014</v>
      </c>
      <c r="D381" s="148">
        <v>1635.45</v>
      </c>
    </row>
    <row r="382" spans="1:4" s="9" customFormat="1" ht="12.75">
      <c r="A382" s="37">
        <v>34</v>
      </c>
      <c r="B382" s="41" t="s">
        <v>512</v>
      </c>
      <c r="C382" s="34">
        <v>2014</v>
      </c>
      <c r="D382" s="148">
        <v>239</v>
      </c>
    </row>
    <row r="383" spans="1:4" s="9" customFormat="1" ht="12.75">
      <c r="A383" s="37">
        <v>35</v>
      </c>
      <c r="B383" s="41" t="s">
        <v>514</v>
      </c>
      <c r="C383" s="34">
        <v>2015</v>
      </c>
      <c r="D383" s="148">
        <v>120</v>
      </c>
    </row>
    <row r="384" spans="1:4" s="9" customFormat="1" ht="13.5" thickBot="1">
      <c r="A384" s="37">
        <v>36</v>
      </c>
      <c r="B384" s="40" t="s">
        <v>516</v>
      </c>
      <c r="C384" s="120">
        <v>2014</v>
      </c>
      <c r="D384" s="148">
        <v>1758.56</v>
      </c>
    </row>
    <row r="385" spans="1:7" s="9" customFormat="1" ht="13.5" thickBot="1">
      <c r="A385" s="554" t="s">
        <v>0</v>
      </c>
      <c r="B385" s="555"/>
      <c r="C385" s="72"/>
      <c r="D385" s="149">
        <f>SUM(D349:D384)</f>
        <v>49432.34</v>
      </c>
      <c r="G385" s="10"/>
    </row>
    <row r="386" spans="1:4" ht="12.75" customHeight="1" thickBot="1">
      <c r="A386" s="559" t="s">
        <v>128</v>
      </c>
      <c r="B386" s="516"/>
      <c r="C386" s="516"/>
      <c r="D386" s="550"/>
    </row>
    <row r="387" spans="1:4" s="9" customFormat="1" ht="12.75">
      <c r="A387" s="34">
        <v>1</v>
      </c>
      <c r="B387" s="41" t="s">
        <v>586</v>
      </c>
      <c r="C387" s="34">
        <v>2011</v>
      </c>
      <c r="D387" s="148">
        <v>2999</v>
      </c>
    </row>
    <row r="388" spans="1:4" s="9" customFormat="1" ht="12.75">
      <c r="A388" s="34">
        <v>2</v>
      </c>
      <c r="B388" s="41" t="s">
        <v>587</v>
      </c>
      <c r="C388" s="34">
        <v>2012</v>
      </c>
      <c r="D388" s="148">
        <v>3420.49</v>
      </c>
    </row>
    <row r="389" spans="1:4" s="9" customFormat="1" ht="12.75">
      <c r="A389" s="34">
        <v>3</v>
      </c>
      <c r="B389" s="41" t="s">
        <v>586</v>
      </c>
      <c r="C389" s="34">
        <v>2014</v>
      </c>
      <c r="D389" s="148">
        <v>3371</v>
      </c>
    </row>
    <row r="390" spans="1:4" s="9" customFormat="1" ht="12.75">
      <c r="A390" s="34">
        <v>4</v>
      </c>
      <c r="B390" s="41" t="s">
        <v>567</v>
      </c>
      <c r="C390" s="34">
        <v>2010</v>
      </c>
      <c r="D390" s="148">
        <v>1747.31</v>
      </c>
    </row>
    <row r="391" spans="1:4" s="9" customFormat="1" ht="12.75">
      <c r="A391" s="34">
        <v>5</v>
      </c>
      <c r="B391" s="41" t="s">
        <v>567</v>
      </c>
      <c r="C391" s="34">
        <v>2010</v>
      </c>
      <c r="D391" s="148">
        <v>1747.31</v>
      </c>
    </row>
    <row r="392" spans="1:4" s="9" customFormat="1" ht="12.75">
      <c r="A392" s="34">
        <v>6</v>
      </c>
      <c r="B392" s="41" t="s">
        <v>568</v>
      </c>
      <c r="C392" s="34">
        <v>2011</v>
      </c>
      <c r="D392" s="148">
        <v>2219.01</v>
      </c>
    </row>
    <row r="393" spans="1:4" s="9" customFormat="1" ht="12.75">
      <c r="A393" s="34">
        <v>7</v>
      </c>
      <c r="B393" s="41" t="s">
        <v>575</v>
      </c>
      <c r="C393" s="34">
        <v>2015</v>
      </c>
      <c r="D393" s="148">
        <v>1690</v>
      </c>
    </row>
    <row r="394" spans="1:4" s="9" customFormat="1" ht="12.75">
      <c r="A394" s="34">
        <v>8</v>
      </c>
      <c r="B394" s="41" t="s">
        <v>583</v>
      </c>
      <c r="C394" s="34">
        <v>2014</v>
      </c>
      <c r="D394" s="148">
        <v>1690</v>
      </c>
    </row>
    <row r="395" spans="1:4" s="9" customFormat="1" ht="12.75">
      <c r="A395" s="34">
        <v>9</v>
      </c>
      <c r="B395" s="41" t="s">
        <v>571</v>
      </c>
      <c r="C395" s="34">
        <v>2012</v>
      </c>
      <c r="D395" s="148">
        <v>1500</v>
      </c>
    </row>
    <row r="396" spans="1:4" s="9" customFormat="1" ht="13.5" thickBot="1">
      <c r="A396" s="34">
        <v>10</v>
      </c>
      <c r="B396" s="41" t="s">
        <v>584</v>
      </c>
      <c r="C396" s="34">
        <v>2013</v>
      </c>
      <c r="D396" s="148">
        <v>1390</v>
      </c>
    </row>
    <row r="397" spans="1:4" s="9" customFormat="1" ht="13.5" thickBot="1">
      <c r="A397" s="356"/>
      <c r="B397" s="28" t="s">
        <v>0</v>
      </c>
      <c r="C397" s="24"/>
      <c r="D397" s="147">
        <f>SUM(D387:D396)</f>
        <v>21774.12</v>
      </c>
    </row>
    <row r="398" spans="1:4" ht="13.5" customHeight="1" thickBot="1">
      <c r="A398" s="522" t="s">
        <v>129</v>
      </c>
      <c r="B398" s="523"/>
      <c r="C398" s="523"/>
      <c r="D398" s="551"/>
    </row>
    <row r="399" spans="1:4" s="9" customFormat="1" ht="12.75">
      <c r="A399" s="35">
        <v>1</v>
      </c>
      <c r="B399" s="41" t="s">
        <v>613</v>
      </c>
      <c r="C399" s="34">
        <v>2013</v>
      </c>
      <c r="D399" s="148">
        <v>15969.34</v>
      </c>
    </row>
    <row r="400" spans="1:5" s="9" customFormat="1" ht="26.25" thickBot="1">
      <c r="A400" s="42">
        <v>2</v>
      </c>
      <c r="B400" s="41" t="s">
        <v>606</v>
      </c>
      <c r="C400" s="34">
        <v>2011</v>
      </c>
      <c r="D400" s="148">
        <v>15724</v>
      </c>
      <c r="E400" s="9" t="s">
        <v>614</v>
      </c>
    </row>
    <row r="401" spans="1:4" s="9" customFormat="1" ht="13.5" customHeight="1" thickBot="1">
      <c r="A401" s="27"/>
      <c r="B401" s="28" t="s">
        <v>0</v>
      </c>
      <c r="C401" s="24"/>
      <c r="D401" s="147">
        <f>SUM(D399:D400)</f>
        <v>31693.34</v>
      </c>
    </row>
    <row r="402" spans="1:4" s="9" customFormat="1" ht="13.5" customHeight="1" thickBot="1">
      <c r="A402" s="532" t="s">
        <v>849</v>
      </c>
      <c r="B402" s="533"/>
      <c r="C402" s="533"/>
      <c r="D402" s="560"/>
    </row>
    <row r="403" spans="1:4" s="9" customFormat="1" ht="13.5" customHeight="1" thickBot="1">
      <c r="A403" s="113">
        <v>1</v>
      </c>
      <c r="B403" s="156" t="s">
        <v>641</v>
      </c>
      <c r="C403" s="134">
        <v>2013</v>
      </c>
      <c r="D403" s="322">
        <v>2682.11</v>
      </c>
    </row>
    <row r="404" spans="1:4" s="9" customFormat="1" ht="13.5" customHeight="1" thickBot="1">
      <c r="A404" s="71"/>
      <c r="B404" s="552" t="s">
        <v>0</v>
      </c>
      <c r="C404" s="553"/>
      <c r="D404" s="147">
        <f>SUM(D403:D403)</f>
        <v>2682.11</v>
      </c>
    </row>
    <row r="405" spans="1:4" ht="12.75" customHeight="1" thickBot="1">
      <c r="A405" s="512" t="s">
        <v>130</v>
      </c>
      <c r="B405" s="516"/>
      <c r="C405" s="516"/>
      <c r="D405" s="550"/>
    </row>
    <row r="406" spans="1:4" ht="13.5" customHeight="1" thickBot="1">
      <c r="A406" s="522" t="s">
        <v>132</v>
      </c>
      <c r="B406" s="523"/>
      <c r="C406" s="523"/>
      <c r="D406" s="551"/>
    </row>
    <row r="407" spans="1:9" s="9" customFormat="1" ht="12.75">
      <c r="A407" s="42">
        <v>1</v>
      </c>
      <c r="B407" s="41" t="s">
        <v>717</v>
      </c>
      <c r="C407" s="34">
        <v>2013</v>
      </c>
      <c r="D407" s="148">
        <v>1599</v>
      </c>
      <c r="F407" s="91"/>
      <c r="G407" s="91"/>
      <c r="H407" s="91"/>
      <c r="I407" s="91"/>
    </row>
    <row r="408" spans="1:9" s="9" customFormat="1" ht="12.75">
      <c r="A408" s="42">
        <v>2</v>
      </c>
      <c r="B408" s="41" t="s">
        <v>718</v>
      </c>
      <c r="C408" s="34">
        <v>2013</v>
      </c>
      <c r="D408" s="148">
        <v>1399.74</v>
      </c>
      <c r="F408" s="91"/>
      <c r="G408" s="91"/>
      <c r="H408" s="91"/>
      <c r="I408" s="91"/>
    </row>
    <row r="409" spans="1:9" s="9" customFormat="1" ht="12.75">
      <c r="A409" s="42">
        <v>3</v>
      </c>
      <c r="B409" s="41" t="s">
        <v>729</v>
      </c>
      <c r="C409" s="34">
        <v>2014</v>
      </c>
      <c r="D409" s="148">
        <v>1969.88</v>
      </c>
      <c r="F409" s="91"/>
      <c r="G409" s="91"/>
      <c r="H409" s="91"/>
      <c r="I409" s="91"/>
    </row>
    <row r="410" spans="1:9" s="9" customFormat="1" ht="12.75">
      <c r="A410" s="42">
        <v>4</v>
      </c>
      <c r="B410" s="41" t="s">
        <v>719</v>
      </c>
      <c r="C410" s="34">
        <v>2014</v>
      </c>
      <c r="D410" s="148">
        <v>1330</v>
      </c>
      <c r="F410" s="91"/>
      <c r="G410" s="91"/>
      <c r="H410" s="91"/>
      <c r="I410" s="91"/>
    </row>
    <row r="411" spans="1:9" s="9" customFormat="1" ht="12.75">
      <c r="A411" s="42">
        <v>5</v>
      </c>
      <c r="B411" s="40" t="s">
        <v>720</v>
      </c>
      <c r="C411" s="39">
        <v>2014</v>
      </c>
      <c r="D411" s="328">
        <v>319.99</v>
      </c>
      <c r="F411" s="91"/>
      <c r="G411" s="91"/>
      <c r="H411" s="91"/>
      <c r="I411" s="91"/>
    </row>
    <row r="412" spans="1:9" s="9" customFormat="1" ht="12.75">
      <c r="A412" s="42">
        <v>6</v>
      </c>
      <c r="B412" s="41" t="s">
        <v>721</v>
      </c>
      <c r="C412" s="34">
        <v>2014</v>
      </c>
      <c r="D412" s="148">
        <v>1599</v>
      </c>
      <c r="F412" s="91"/>
      <c r="G412" s="91"/>
      <c r="H412" s="91"/>
      <c r="I412" s="91"/>
    </row>
    <row r="413" spans="1:9" s="9" customFormat="1" ht="12.75">
      <c r="A413" s="42">
        <v>7</v>
      </c>
      <c r="B413" s="41" t="s">
        <v>722</v>
      </c>
      <c r="C413" s="34">
        <v>2014</v>
      </c>
      <c r="D413" s="148">
        <f>2741*5</f>
        <v>13705</v>
      </c>
      <c r="E413" s="3"/>
      <c r="F413" s="91"/>
      <c r="G413" s="91"/>
      <c r="H413" s="91"/>
      <c r="I413" s="91"/>
    </row>
    <row r="414" spans="1:9" s="9" customFormat="1" ht="12.75">
      <c r="A414" s="42">
        <v>8</v>
      </c>
      <c r="B414" s="41" t="s">
        <v>723</v>
      </c>
      <c r="C414" s="34">
        <v>2014</v>
      </c>
      <c r="D414" s="148">
        <v>689.99</v>
      </c>
      <c r="E414" s="3"/>
      <c r="F414" s="91"/>
      <c r="G414" s="91"/>
      <c r="H414" s="91"/>
      <c r="I414" s="91"/>
    </row>
    <row r="415" spans="1:9" s="9" customFormat="1" ht="12.75">
      <c r="A415" s="42">
        <v>9</v>
      </c>
      <c r="B415" s="41" t="s">
        <v>724</v>
      </c>
      <c r="C415" s="34">
        <v>2014</v>
      </c>
      <c r="D415" s="148">
        <v>2720</v>
      </c>
      <c r="E415" s="3"/>
      <c r="F415" s="136"/>
      <c r="G415" s="21"/>
      <c r="H415" s="174"/>
      <c r="I415" s="91"/>
    </row>
    <row r="416" spans="1:9" s="9" customFormat="1" ht="12.75">
      <c r="A416" s="42">
        <v>10</v>
      </c>
      <c r="B416" s="41" t="s">
        <v>725</v>
      </c>
      <c r="C416" s="34">
        <v>2014</v>
      </c>
      <c r="D416" s="148">
        <v>5760.02</v>
      </c>
      <c r="F416" s="91"/>
      <c r="G416" s="91"/>
      <c r="H416" s="91"/>
      <c r="I416" s="91"/>
    </row>
    <row r="417" spans="1:9" s="9" customFormat="1" ht="12.75">
      <c r="A417" s="42">
        <v>11</v>
      </c>
      <c r="B417" s="41" t="s">
        <v>726</v>
      </c>
      <c r="C417" s="34">
        <v>2014</v>
      </c>
      <c r="D417" s="148">
        <v>249</v>
      </c>
      <c r="F417" s="91"/>
      <c r="G417" s="91"/>
      <c r="H417" s="91"/>
      <c r="I417" s="91"/>
    </row>
    <row r="418" spans="1:9" s="9" customFormat="1" ht="13.5" thickBot="1">
      <c r="A418" s="42">
        <v>12</v>
      </c>
      <c r="B418" s="41" t="s">
        <v>727</v>
      </c>
      <c r="C418" s="34">
        <v>2014</v>
      </c>
      <c r="D418" s="148">
        <v>1490</v>
      </c>
      <c r="F418" s="91"/>
      <c r="G418" s="91"/>
      <c r="H418" s="91"/>
      <c r="I418" s="91"/>
    </row>
    <row r="419" spans="1:9" s="9" customFormat="1" ht="13.5" customHeight="1" thickBot="1">
      <c r="A419" s="27"/>
      <c r="B419" s="28" t="s">
        <v>0</v>
      </c>
      <c r="C419" s="24"/>
      <c r="D419" s="147">
        <f>SUM(D407:D418)</f>
        <v>32831.62</v>
      </c>
      <c r="F419" s="91"/>
      <c r="G419" s="91"/>
      <c r="H419" s="91"/>
      <c r="I419" s="91"/>
    </row>
    <row r="420" spans="1:9" s="9" customFormat="1" ht="13.5" customHeight="1" thickBot="1">
      <c r="A420" s="522" t="s">
        <v>133</v>
      </c>
      <c r="B420" s="523"/>
      <c r="C420" s="523"/>
      <c r="D420" s="551"/>
      <c r="F420" s="91"/>
      <c r="G420" s="91"/>
      <c r="H420" s="91"/>
      <c r="I420" s="91"/>
    </row>
    <row r="421" spans="1:4" s="9" customFormat="1" ht="13.5" customHeight="1">
      <c r="A421" s="100">
        <v>1</v>
      </c>
      <c r="B421" s="41" t="s">
        <v>742</v>
      </c>
      <c r="C421" s="34">
        <v>2012</v>
      </c>
      <c r="D421" s="148">
        <v>899.99</v>
      </c>
    </row>
    <row r="422" spans="1:4" s="9" customFormat="1" ht="13.5" customHeight="1">
      <c r="A422" s="100">
        <v>2</v>
      </c>
      <c r="B422" s="41" t="s">
        <v>741</v>
      </c>
      <c r="C422" s="34">
        <v>2012</v>
      </c>
      <c r="D422" s="148">
        <v>9615</v>
      </c>
    </row>
    <row r="423" spans="1:4" s="9" customFormat="1" ht="13.5" customHeight="1">
      <c r="A423" s="100">
        <v>3</v>
      </c>
      <c r="B423" s="41" t="s">
        <v>456</v>
      </c>
      <c r="C423" s="34">
        <v>2012</v>
      </c>
      <c r="D423" s="148">
        <v>2990</v>
      </c>
    </row>
    <row r="424" spans="1:4" s="9" customFormat="1" ht="13.5" customHeight="1" thickBot="1">
      <c r="A424" s="100">
        <v>4</v>
      </c>
      <c r="B424" s="41" t="s">
        <v>743</v>
      </c>
      <c r="C424" s="34">
        <v>2014</v>
      </c>
      <c r="D424" s="148">
        <v>799</v>
      </c>
    </row>
    <row r="425" spans="1:4" s="9" customFormat="1" ht="13.5" customHeight="1" thickBot="1">
      <c r="A425" s="71"/>
      <c r="B425" s="552" t="s">
        <v>0</v>
      </c>
      <c r="C425" s="553"/>
      <c r="D425" s="147">
        <f>SUM(D421:D424)</f>
        <v>14303.99</v>
      </c>
    </row>
    <row r="426" spans="1:4" s="9" customFormat="1" ht="13.5" customHeight="1" thickBot="1">
      <c r="A426" s="522" t="s">
        <v>134</v>
      </c>
      <c r="B426" s="523"/>
      <c r="C426" s="523"/>
      <c r="D426" s="551"/>
    </row>
    <row r="427" spans="1:9" s="9" customFormat="1" ht="12.75">
      <c r="A427" s="42">
        <v>1</v>
      </c>
      <c r="B427" s="41" t="s">
        <v>743</v>
      </c>
      <c r="C427" s="34">
        <v>2013</v>
      </c>
      <c r="D427" s="148">
        <v>1164.99</v>
      </c>
      <c r="F427" s="91"/>
      <c r="G427" s="91"/>
      <c r="H427" s="91"/>
      <c r="I427" s="91"/>
    </row>
    <row r="428" spans="1:9" s="9" customFormat="1" ht="13.5" thickBot="1">
      <c r="A428" s="42">
        <v>2</v>
      </c>
      <c r="B428" s="41" t="s">
        <v>802</v>
      </c>
      <c r="C428" s="34">
        <v>2013</v>
      </c>
      <c r="D428" s="148">
        <v>399</v>
      </c>
      <c r="F428" s="91"/>
      <c r="G428" s="91"/>
      <c r="H428" s="91"/>
      <c r="I428" s="91"/>
    </row>
    <row r="429" spans="1:9" s="9" customFormat="1" ht="13.5" customHeight="1" thickBot="1">
      <c r="A429" s="27"/>
      <c r="B429" s="28" t="s">
        <v>0</v>
      </c>
      <c r="C429" s="24"/>
      <c r="D429" s="147">
        <f>SUM(D427:D428)</f>
        <v>1563.99</v>
      </c>
      <c r="F429" s="91"/>
      <c r="G429" s="91"/>
      <c r="H429" s="91"/>
      <c r="I429" s="91"/>
    </row>
    <row r="430" spans="1:4" s="9" customFormat="1" ht="13.5" thickBot="1">
      <c r="A430" s="12"/>
      <c r="B430" s="12"/>
      <c r="C430" s="112"/>
      <c r="D430" s="151"/>
    </row>
    <row r="431" spans="1:4" s="9" customFormat="1" ht="13.5" customHeight="1" thickBot="1">
      <c r="A431" s="556" t="s">
        <v>38</v>
      </c>
      <c r="B431" s="557"/>
      <c r="C431" s="557"/>
      <c r="D431" s="558"/>
    </row>
    <row r="432" spans="1:4" s="9" customFormat="1" ht="26.25" thickBot="1">
      <c r="A432" s="22" t="s">
        <v>21</v>
      </c>
      <c r="B432" s="23" t="s">
        <v>29</v>
      </c>
      <c r="C432" s="23" t="s">
        <v>30</v>
      </c>
      <c r="D432" s="147" t="s">
        <v>31</v>
      </c>
    </row>
    <row r="433" spans="1:4" s="9" customFormat="1" ht="13.5" customHeight="1" thickBot="1">
      <c r="A433" s="512" t="s">
        <v>119</v>
      </c>
      <c r="B433" s="516"/>
      <c r="C433" s="516"/>
      <c r="D433" s="550"/>
    </row>
    <row r="434" spans="1:4" s="9" customFormat="1" ht="13.5" customHeight="1">
      <c r="A434" s="37">
        <v>1</v>
      </c>
      <c r="B434" s="156" t="s">
        <v>292</v>
      </c>
      <c r="C434" s="182">
        <v>40940</v>
      </c>
      <c r="D434" s="322">
        <v>277360.58</v>
      </c>
    </row>
    <row r="435" spans="1:4" s="9" customFormat="1" ht="13.5" thickBot="1">
      <c r="A435" s="37">
        <v>2</v>
      </c>
      <c r="B435" s="156" t="s">
        <v>256</v>
      </c>
      <c r="C435" s="255">
        <v>41516</v>
      </c>
      <c r="D435" s="170">
        <v>10020.48</v>
      </c>
    </row>
    <row r="436" spans="1:4" s="9" customFormat="1" ht="13.5" customHeight="1" thickBot="1">
      <c r="A436" s="158"/>
      <c r="B436" s="511" t="s">
        <v>0</v>
      </c>
      <c r="C436" s="511" t="s">
        <v>4</v>
      </c>
      <c r="D436" s="147">
        <f>SUM(D434:D435)</f>
        <v>287381.06</v>
      </c>
    </row>
    <row r="437" spans="1:4" s="9" customFormat="1" ht="13.5" customHeight="1" thickBot="1">
      <c r="A437" s="512" t="s">
        <v>127</v>
      </c>
      <c r="B437" s="516"/>
      <c r="C437" s="516"/>
      <c r="D437" s="550"/>
    </row>
    <row r="438" spans="1:4" s="9" customFormat="1" ht="13.5" customHeight="1" thickBot="1">
      <c r="A438" s="37">
        <v>1</v>
      </c>
      <c r="B438" s="41" t="s">
        <v>546</v>
      </c>
      <c r="C438" s="34">
        <v>2010</v>
      </c>
      <c r="D438" s="148">
        <v>7991</v>
      </c>
    </row>
    <row r="439" spans="1:4" s="9" customFormat="1" ht="13.5" customHeight="1" thickBot="1">
      <c r="A439" s="158"/>
      <c r="B439" s="511" t="s">
        <v>0</v>
      </c>
      <c r="C439" s="511" t="s">
        <v>4</v>
      </c>
      <c r="D439" s="147">
        <f>SUM(D438:D438)</f>
        <v>7991</v>
      </c>
    </row>
    <row r="440" spans="1:4" s="9" customFormat="1" ht="13.5" customHeight="1" thickBot="1">
      <c r="A440" s="512" t="s">
        <v>129</v>
      </c>
      <c r="B440" s="516"/>
      <c r="C440" s="516"/>
      <c r="D440" s="550"/>
    </row>
    <row r="441" spans="1:4" s="133" customFormat="1" ht="26.25" thickBot="1">
      <c r="A441" s="171">
        <v>1</v>
      </c>
      <c r="B441" s="41" t="s">
        <v>615</v>
      </c>
      <c r="C441" s="34">
        <v>2014</v>
      </c>
      <c r="D441" s="148">
        <v>10000</v>
      </c>
    </row>
    <row r="442" spans="1:4" s="9" customFormat="1" ht="13.5" customHeight="1" thickBot="1">
      <c r="A442" s="158"/>
      <c r="B442" s="511" t="s">
        <v>0</v>
      </c>
      <c r="C442" s="511" t="s">
        <v>4</v>
      </c>
      <c r="D442" s="147">
        <f>SUM(D441)</f>
        <v>10000</v>
      </c>
    </row>
    <row r="443" spans="1:4" s="9" customFormat="1" ht="13.5" customHeight="1" thickBot="1">
      <c r="A443" s="522" t="s">
        <v>130</v>
      </c>
      <c r="B443" s="523"/>
      <c r="C443" s="523"/>
      <c r="D443" s="551"/>
    </row>
    <row r="444" spans="1:4" s="133" customFormat="1" ht="22.5" customHeight="1" thickBot="1">
      <c r="A444" s="171">
        <v>1</v>
      </c>
      <c r="B444" s="41" t="s">
        <v>683</v>
      </c>
      <c r="C444" s="34">
        <v>2014</v>
      </c>
      <c r="D444" s="148">
        <v>7500</v>
      </c>
    </row>
    <row r="445" spans="1:4" s="9" customFormat="1" ht="13.5" customHeight="1" thickBot="1">
      <c r="A445" s="158"/>
      <c r="B445" s="548" t="s">
        <v>0</v>
      </c>
      <c r="C445" s="549"/>
      <c r="D445" s="147">
        <f>SUM(D444)</f>
        <v>7500</v>
      </c>
    </row>
    <row r="446" spans="1:4" s="9" customFormat="1" ht="13.5" customHeight="1" thickBot="1">
      <c r="A446" s="522" t="s">
        <v>839</v>
      </c>
      <c r="B446" s="523"/>
      <c r="C446" s="523"/>
      <c r="D446" s="551"/>
    </row>
    <row r="447" spans="1:4" s="133" customFormat="1" ht="13.5" customHeight="1">
      <c r="A447" s="171">
        <v>1</v>
      </c>
      <c r="B447" s="41" t="s">
        <v>744</v>
      </c>
      <c r="C447" s="34">
        <v>2011</v>
      </c>
      <c r="D447" s="148">
        <v>1249</v>
      </c>
    </row>
    <row r="448" spans="1:4" s="133" customFormat="1" ht="13.5" customHeight="1">
      <c r="A448" s="171">
        <v>2</v>
      </c>
      <c r="B448" s="41" t="s">
        <v>745</v>
      </c>
      <c r="C448" s="34">
        <v>2011</v>
      </c>
      <c r="D448" s="148">
        <v>518</v>
      </c>
    </row>
    <row r="449" spans="1:4" s="133" customFormat="1" ht="13.5" customHeight="1" thickBot="1">
      <c r="A449" s="171">
        <v>3</v>
      </c>
      <c r="B449" s="41" t="s">
        <v>746</v>
      </c>
      <c r="C449" s="34">
        <v>2011</v>
      </c>
      <c r="D449" s="148">
        <v>978</v>
      </c>
    </row>
    <row r="450" spans="1:4" s="9" customFormat="1" ht="13.5" customHeight="1" thickBot="1">
      <c r="A450" s="158"/>
      <c r="B450" s="548" t="s">
        <v>0</v>
      </c>
      <c r="C450" s="549"/>
      <c r="D450" s="147">
        <f>SUM(D447:D449)</f>
        <v>2745</v>
      </c>
    </row>
    <row r="451" spans="1:4" s="9" customFormat="1" ht="13.5" customHeight="1" thickBot="1">
      <c r="A451" s="522" t="s">
        <v>921</v>
      </c>
      <c r="B451" s="523"/>
      <c r="C451" s="523"/>
      <c r="D451" s="551"/>
    </row>
    <row r="452" spans="1:4" s="9" customFormat="1" ht="13.5" thickBot="1">
      <c r="A452" s="157">
        <v>1</v>
      </c>
      <c r="B452" s="156" t="s">
        <v>920</v>
      </c>
      <c r="C452" s="156">
        <v>2013</v>
      </c>
      <c r="D452" s="418">
        <v>24649.44</v>
      </c>
    </row>
    <row r="453" spans="1:4" s="9" customFormat="1" ht="13.5" customHeight="1" thickBot="1">
      <c r="A453" s="158"/>
      <c r="B453" s="548" t="s">
        <v>0</v>
      </c>
      <c r="C453" s="549"/>
      <c r="D453" s="147">
        <f>SUM(D452)</f>
        <v>24649.44</v>
      </c>
    </row>
    <row r="454" spans="1:4" s="9" customFormat="1" ht="17.25" customHeight="1">
      <c r="A454" s="21"/>
      <c r="B454" s="20"/>
      <c r="C454" s="21"/>
      <c r="D454" s="152"/>
    </row>
    <row r="455" spans="1:10" s="9" customFormat="1" ht="13.5" thickBot="1">
      <c r="A455" s="12"/>
      <c r="B455" s="12"/>
      <c r="C455" s="112"/>
      <c r="D455" s="151"/>
      <c r="I455" s="91"/>
      <c r="J455" s="91"/>
    </row>
    <row r="456" spans="1:10" s="9" customFormat="1" ht="12.75">
      <c r="A456" s="12"/>
      <c r="B456" s="571" t="s">
        <v>32</v>
      </c>
      <c r="C456" s="572"/>
      <c r="D456" s="153">
        <f>SUM(D243,D236,D227,D204,D192,D179,D159,D129,D101,D92,D79,D72,D64)+D284</f>
        <v>2339420.7499999995</v>
      </c>
      <c r="I456" s="91"/>
      <c r="J456" s="91"/>
    </row>
    <row r="457" spans="1:4" s="9" customFormat="1" ht="12.75">
      <c r="A457" s="12"/>
      <c r="B457" s="569" t="s">
        <v>33</v>
      </c>
      <c r="C457" s="570"/>
      <c r="D457" s="154">
        <f>SUM(D429,D425,D419,D404,D401,D397,D385,D347,D328,D320,D314,D305,D300)</f>
        <v>236114.88999999998</v>
      </c>
    </row>
    <row r="458" spans="1:4" s="9" customFormat="1" ht="13.5" thickBot="1">
      <c r="A458" s="12"/>
      <c r="B458" s="567" t="s">
        <v>34</v>
      </c>
      <c r="C458" s="568"/>
      <c r="D458" s="155">
        <f>SUM(D450,D445,D442,D439,D436,D453)</f>
        <v>340266.5</v>
      </c>
    </row>
    <row r="459" spans="1:4" s="9" customFormat="1" ht="12.75">
      <c r="A459" s="12"/>
      <c r="B459" s="12"/>
      <c r="C459" s="112"/>
      <c r="D459" s="151"/>
    </row>
    <row r="460" spans="1:4" s="9" customFormat="1" ht="12.75">
      <c r="A460" s="12"/>
      <c r="B460" s="12"/>
      <c r="C460" s="112"/>
      <c r="D460" s="151"/>
    </row>
    <row r="461" spans="1:4" s="9" customFormat="1" ht="12.75">
      <c r="A461" s="12"/>
      <c r="B461" s="12"/>
      <c r="C461" s="112"/>
      <c r="D461" s="151"/>
    </row>
    <row r="462" spans="1:4" s="9" customFormat="1" ht="12.75">
      <c r="A462" s="12"/>
      <c r="B462" s="12"/>
      <c r="C462" s="112"/>
      <c r="D462" s="151"/>
    </row>
    <row r="463" spans="1:4" s="9" customFormat="1" ht="12.75">
      <c r="A463" s="12"/>
      <c r="B463" s="12"/>
      <c r="C463" s="112"/>
      <c r="D463" s="151"/>
    </row>
    <row r="464" spans="1:4" s="9" customFormat="1" ht="12.75">
      <c r="A464" s="12"/>
      <c r="B464" s="12"/>
      <c r="C464" s="112"/>
      <c r="D464" s="151"/>
    </row>
    <row r="465" spans="1:4" s="9" customFormat="1" ht="12.75">
      <c r="A465" s="12"/>
      <c r="B465" s="12"/>
      <c r="C465" s="112"/>
      <c r="D465" s="151"/>
    </row>
    <row r="466" spans="1:4" s="9" customFormat="1" ht="12.75">
      <c r="A466" s="12"/>
      <c r="B466" s="12"/>
      <c r="C466" s="112"/>
      <c r="D466" s="151"/>
    </row>
    <row r="467" spans="1:4" s="9" customFormat="1" ht="12.75">
      <c r="A467" s="12"/>
      <c r="B467" s="12"/>
      <c r="C467" s="112"/>
      <c r="D467" s="151"/>
    </row>
    <row r="468" spans="1:4" s="9" customFormat="1" ht="12.75">
      <c r="A468" s="12"/>
      <c r="B468" s="12"/>
      <c r="C468" s="112"/>
      <c r="D468" s="151"/>
    </row>
    <row r="469" spans="1:4" s="9" customFormat="1" ht="12.75">
      <c r="A469" s="12"/>
      <c r="B469" s="12"/>
      <c r="C469" s="112"/>
      <c r="D469" s="151"/>
    </row>
    <row r="470" spans="1:4" s="9" customFormat="1" ht="12.75">
      <c r="A470" s="12"/>
      <c r="B470" s="12"/>
      <c r="C470" s="112"/>
      <c r="D470" s="151"/>
    </row>
    <row r="471" spans="1:4" s="9" customFormat="1" ht="14.25" customHeight="1">
      <c r="A471" s="12"/>
      <c r="B471" s="12"/>
      <c r="C471" s="112"/>
      <c r="D471" s="151"/>
    </row>
    <row r="472" spans="1:4" ht="12.75">
      <c r="A472" s="12"/>
      <c r="C472" s="112"/>
      <c r="D472" s="151"/>
    </row>
    <row r="473" spans="1:4" s="9" customFormat="1" ht="12.75">
      <c r="A473" s="12"/>
      <c r="B473" s="12"/>
      <c r="C473" s="112"/>
      <c r="D473" s="151"/>
    </row>
    <row r="474" spans="1:4" s="9" customFormat="1" ht="12.75">
      <c r="A474" s="12"/>
      <c r="B474" s="12"/>
      <c r="C474" s="112"/>
      <c r="D474" s="151"/>
    </row>
    <row r="475" spans="1:4" s="9" customFormat="1" ht="18" customHeight="1">
      <c r="A475" s="12"/>
      <c r="B475" s="12"/>
      <c r="C475" s="112"/>
      <c r="D475" s="151"/>
    </row>
    <row r="476" spans="1:4" ht="12.75">
      <c r="A476" s="12"/>
      <c r="C476" s="112"/>
      <c r="D476" s="151"/>
    </row>
    <row r="477" spans="1:4" s="9" customFormat="1" ht="12.75">
      <c r="A477" s="12"/>
      <c r="B477" s="12"/>
      <c r="C477" s="112"/>
      <c r="D477" s="151"/>
    </row>
    <row r="478" spans="1:4" s="9" customFormat="1" ht="12.75">
      <c r="A478" s="12"/>
      <c r="B478" s="12"/>
      <c r="C478" s="112"/>
      <c r="D478" s="151"/>
    </row>
    <row r="479" spans="1:4" ht="12.75">
      <c r="A479" s="12"/>
      <c r="C479" s="112"/>
      <c r="D479" s="151"/>
    </row>
    <row r="480" spans="1:4" s="9" customFormat="1" ht="12.75">
      <c r="A480" s="12"/>
      <c r="B480" s="12"/>
      <c r="C480" s="112"/>
      <c r="D480" s="151"/>
    </row>
    <row r="481" spans="1:4" s="9" customFormat="1" ht="12.75">
      <c r="A481" s="12"/>
      <c r="B481" s="12"/>
      <c r="C481" s="112"/>
      <c r="D481" s="151"/>
    </row>
    <row r="482" spans="1:4" s="9" customFormat="1" ht="12.75">
      <c r="A482" s="12"/>
      <c r="B482" s="12"/>
      <c r="C482" s="112"/>
      <c r="D482" s="151"/>
    </row>
    <row r="483" spans="1:4" s="9" customFormat="1" ht="12.75">
      <c r="A483" s="12"/>
      <c r="B483" s="12"/>
      <c r="C483" s="112"/>
      <c r="D483" s="151"/>
    </row>
    <row r="484" spans="1:4" s="9" customFormat="1" ht="12.75">
      <c r="A484" s="12"/>
      <c r="B484" s="12"/>
      <c r="C484" s="112"/>
      <c r="D484" s="151"/>
    </row>
    <row r="485" spans="1:4" s="9" customFormat="1" ht="12.75">
      <c r="A485" s="12"/>
      <c r="B485" s="12"/>
      <c r="C485" s="112"/>
      <c r="D485" s="151"/>
    </row>
    <row r="486" spans="1:4" s="9" customFormat="1" ht="12.75">
      <c r="A486" s="12"/>
      <c r="B486" s="12"/>
      <c r="C486" s="112"/>
      <c r="D486" s="151"/>
    </row>
    <row r="487" spans="1:4" s="9" customFormat="1" ht="12.75">
      <c r="A487" s="12"/>
      <c r="B487" s="12"/>
      <c r="C487" s="112"/>
      <c r="D487" s="151"/>
    </row>
    <row r="488" spans="1:4" s="9" customFormat="1" ht="12.75">
      <c r="A488" s="12"/>
      <c r="B488" s="12"/>
      <c r="C488" s="112"/>
      <c r="D488" s="151"/>
    </row>
    <row r="489" spans="1:4" s="9" customFormat="1" ht="12.75">
      <c r="A489" s="12"/>
      <c r="B489" s="12"/>
      <c r="C489" s="112"/>
      <c r="D489" s="151"/>
    </row>
    <row r="490" spans="1:4" s="9" customFormat="1" ht="12.75">
      <c r="A490" s="12"/>
      <c r="B490" s="12"/>
      <c r="C490" s="112"/>
      <c r="D490" s="151"/>
    </row>
    <row r="491" spans="1:4" ht="12.75">
      <c r="A491" s="12"/>
      <c r="C491" s="112"/>
      <c r="D491" s="151"/>
    </row>
    <row r="492" spans="1:4" ht="12.75">
      <c r="A492" s="12"/>
      <c r="C492" s="112"/>
      <c r="D492" s="151"/>
    </row>
    <row r="493" spans="1:4" ht="12.75">
      <c r="A493" s="12"/>
      <c r="C493" s="112"/>
      <c r="D493" s="151"/>
    </row>
    <row r="494" spans="1:4" ht="12.75">
      <c r="A494" s="12"/>
      <c r="C494" s="112"/>
      <c r="D494" s="151"/>
    </row>
    <row r="495" spans="1:4" ht="12.75">
      <c r="A495" s="12"/>
      <c r="C495" s="112"/>
      <c r="D495" s="151"/>
    </row>
    <row r="496" spans="1:4" ht="12.75">
      <c r="A496" s="12"/>
      <c r="C496" s="112"/>
      <c r="D496" s="151"/>
    </row>
    <row r="497" spans="1:4" ht="12.75">
      <c r="A497" s="12"/>
      <c r="C497" s="112"/>
      <c r="D497" s="151"/>
    </row>
    <row r="498" spans="1:4" ht="13.5" customHeight="1">
      <c r="A498" s="12"/>
      <c r="C498" s="112"/>
      <c r="D498" s="151"/>
    </row>
    <row r="499" spans="1:4" ht="12.75">
      <c r="A499" s="12"/>
      <c r="C499" s="112"/>
      <c r="D499" s="151"/>
    </row>
    <row r="500" spans="1:4" ht="12.75">
      <c r="A500" s="12"/>
      <c r="C500" s="112"/>
      <c r="D500" s="151"/>
    </row>
    <row r="501" spans="1:4" ht="12.75">
      <c r="A501" s="12"/>
      <c r="C501" s="112"/>
      <c r="D501" s="151"/>
    </row>
    <row r="502" spans="1:4" ht="12.75">
      <c r="A502" s="12"/>
      <c r="C502" s="112"/>
      <c r="D502" s="151"/>
    </row>
    <row r="503" spans="1:4" ht="14.25" customHeight="1">
      <c r="A503" s="12"/>
      <c r="C503" s="112"/>
      <c r="D503" s="151"/>
    </row>
    <row r="504" spans="1:4" ht="12.75">
      <c r="A504" s="12"/>
      <c r="C504" s="112"/>
      <c r="D504" s="151"/>
    </row>
    <row r="505" spans="1:4" ht="12.75">
      <c r="A505" s="12"/>
      <c r="C505" s="112"/>
      <c r="D505" s="151"/>
    </row>
    <row r="506" spans="1:4" ht="14.25" customHeight="1">
      <c r="A506" s="12"/>
      <c r="C506" s="112"/>
      <c r="D506" s="151"/>
    </row>
    <row r="507" spans="1:4" ht="12.75">
      <c r="A507" s="12"/>
      <c r="C507" s="112"/>
      <c r="D507" s="151"/>
    </row>
    <row r="508" spans="1:4" s="9" customFormat="1" ht="12.75">
      <c r="A508" s="12"/>
      <c r="B508" s="12"/>
      <c r="C508" s="112"/>
      <c r="D508" s="151"/>
    </row>
    <row r="509" spans="1:4" s="9" customFormat="1" ht="13.5" customHeight="1">
      <c r="A509" s="12"/>
      <c r="B509" s="12"/>
      <c r="C509" s="112"/>
      <c r="D509" s="151"/>
    </row>
    <row r="510" spans="1:4" s="9" customFormat="1" ht="12.75">
      <c r="A510" s="12"/>
      <c r="B510" s="12"/>
      <c r="C510" s="112"/>
      <c r="D510" s="151"/>
    </row>
    <row r="511" spans="1:4" s="9" customFormat="1" ht="12.75">
      <c r="A511" s="12"/>
      <c r="B511" s="12"/>
      <c r="C511" s="112"/>
      <c r="D511" s="151"/>
    </row>
    <row r="512" spans="1:4" s="9" customFormat="1" ht="12.75">
      <c r="A512" s="12"/>
      <c r="B512" s="12"/>
      <c r="C512" s="112"/>
      <c r="D512" s="151"/>
    </row>
    <row r="513" spans="1:4" s="9" customFormat="1" ht="12.75">
      <c r="A513" s="12"/>
      <c r="B513" s="12"/>
      <c r="C513" s="112"/>
      <c r="D513" s="151"/>
    </row>
    <row r="514" spans="1:4" s="9" customFormat="1" ht="12.75">
      <c r="A514" s="12"/>
      <c r="B514" s="12"/>
      <c r="C514" s="112"/>
      <c r="D514" s="151"/>
    </row>
    <row r="515" spans="1:4" ht="12.75" customHeight="1">
      <c r="A515" s="12"/>
      <c r="C515" s="112"/>
      <c r="D515" s="151"/>
    </row>
    <row r="516" spans="1:4" s="9" customFormat="1" ht="12.75">
      <c r="A516" s="12"/>
      <c r="B516" s="12"/>
      <c r="C516" s="112"/>
      <c r="D516" s="151"/>
    </row>
    <row r="517" spans="1:4" s="9" customFormat="1" ht="12.75">
      <c r="A517" s="12"/>
      <c r="B517" s="12"/>
      <c r="C517" s="112"/>
      <c r="D517" s="151"/>
    </row>
    <row r="518" spans="1:4" s="9" customFormat="1" ht="12.75">
      <c r="A518" s="12"/>
      <c r="B518" s="12"/>
      <c r="C518" s="112"/>
      <c r="D518" s="151"/>
    </row>
    <row r="519" spans="1:4" s="9" customFormat="1" ht="12.75">
      <c r="A519" s="12"/>
      <c r="B519" s="12"/>
      <c r="C519" s="112"/>
      <c r="D519" s="151"/>
    </row>
    <row r="520" spans="1:4" s="9" customFormat="1" ht="12.75">
      <c r="A520" s="12"/>
      <c r="B520" s="12"/>
      <c r="C520" s="112"/>
      <c r="D520" s="151"/>
    </row>
    <row r="521" spans="1:4" s="9" customFormat="1" ht="12.75">
      <c r="A521" s="12"/>
      <c r="B521" s="12"/>
      <c r="C521" s="112"/>
      <c r="D521" s="151"/>
    </row>
    <row r="522" spans="1:4" s="9" customFormat="1" ht="13.5" customHeight="1">
      <c r="A522" s="12"/>
      <c r="B522" s="12"/>
      <c r="C522" s="112"/>
      <c r="D522" s="151"/>
    </row>
    <row r="523" spans="1:4" s="9" customFormat="1" ht="18" customHeight="1">
      <c r="A523" s="12"/>
      <c r="B523" s="12"/>
      <c r="C523" s="112"/>
      <c r="D523" s="151"/>
    </row>
    <row r="524" spans="1:4" ht="12.75">
      <c r="A524" s="12"/>
      <c r="C524" s="112"/>
      <c r="D524" s="151"/>
    </row>
    <row r="525" spans="1:4" s="9" customFormat="1" ht="12.75">
      <c r="A525" s="12"/>
      <c r="B525" s="12"/>
      <c r="C525" s="112"/>
      <c r="D525" s="151"/>
    </row>
    <row r="526" spans="1:4" s="9" customFormat="1" ht="12.75">
      <c r="A526" s="12"/>
      <c r="B526" s="12"/>
      <c r="C526" s="112"/>
      <c r="D526" s="151"/>
    </row>
    <row r="527" spans="1:4" s="9" customFormat="1" ht="12.75">
      <c r="A527" s="12"/>
      <c r="B527" s="12"/>
      <c r="C527" s="112"/>
      <c r="D527" s="151"/>
    </row>
    <row r="528" spans="1:4" ht="12.75" customHeight="1">
      <c r="A528" s="12"/>
      <c r="C528" s="112"/>
      <c r="D528" s="151"/>
    </row>
    <row r="529" spans="1:4" s="9" customFormat="1" ht="12.75">
      <c r="A529" s="12"/>
      <c r="B529" s="12"/>
      <c r="C529" s="112"/>
      <c r="D529" s="151"/>
    </row>
    <row r="530" spans="1:4" s="9" customFormat="1" ht="12.75">
      <c r="A530" s="12"/>
      <c r="B530" s="12"/>
      <c r="C530" s="112"/>
      <c r="D530" s="151"/>
    </row>
    <row r="531" spans="1:4" s="9" customFormat="1" ht="12.75">
      <c r="A531" s="12"/>
      <c r="B531" s="12"/>
      <c r="C531" s="112"/>
      <c r="D531" s="151"/>
    </row>
    <row r="532" spans="1:4" s="9" customFormat="1" ht="12.75">
      <c r="A532" s="12"/>
      <c r="B532" s="12"/>
      <c r="C532" s="112"/>
      <c r="D532" s="151"/>
    </row>
    <row r="533" spans="1:4" s="9" customFormat="1" ht="12.75">
      <c r="A533" s="12"/>
      <c r="B533" s="12"/>
      <c r="C533" s="112"/>
      <c r="D533" s="151"/>
    </row>
    <row r="534" spans="1:4" s="9" customFormat="1" ht="12.75">
      <c r="A534" s="12"/>
      <c r="B534" s="12"/>
      <c r="C534" s="112"/>
      <c r="D534" s="151"/>
    </row>
    <row r="535" spans="1:4" ht="13.5" customHeight="1">
      <c r="A535" s="12"/>
      <c r="C535" s="112"/>
      <c r="D535" s="151"/>
    </row>
    <row r="536" spans="1:4" ht="12.75">
      <c r="A536" s="12"/>
      <c r="C536" s="112"/>
      <c r="D536" s="151"/>
    </row>
    <row r="537" spans="1:4" ht="12.75">
      <c r="A537" s="12"/>
      <c r="C537" s="112"/>
      <c r="D537" s="151"/>
    </row>
    <row r="538" spans="1:4" ht="14.25" customHeight="1">
      <c r="A538" s="12"/>
      <c r="C538" s="112"/>
      <c r="D538" s="151"/>
    </row>
    <row r="539" spans="1:4" ht="12.75">
      <c r="A539" s="12"/>
      <c r="C539" s="112"/>
      <c r="D539" s="151"/>
    </row>
    <row r="540" spans="1:4" ht="12.75">
      <c r="A540" s="12"/>
      <c r="C540" s="112"/>
      <c r="D540" s="151"/>
    </row>
    <row r="541" spans="1:4" ht="12.75">
      <c r="A541" s="12"/>
      <c r="C541" s="112"/>
      <c r="D541" s="151"/>
    </row>
    <row r="542" spans="1:4" ht="12.75">
      <c r="A542" s="12"/>
      <c r="C542" s="112"/>
      <c r="D542" s="151"/>
    </row>
    <row r="543" spans="1:4" ht="12.75">
      <c r="A543" s="12"/>
      <c r="C543" s="112"/>
      <c r="D543" s="151"/>
    </row>
    <row r="544" spans="1:4" ht="12.75">
      <c r="A544" s="12"/>
      <c r="C544" s="112"/>
      <c r="D544" s="151"/>
    </row>
    <row r="545" spans="1:4" ht="13.5" customHeight="1">
      <c r="A545" s="12"/>
      <c r="C545" s="112"/>
      <c r="D545" s="151"/>
    </row>
    <row r="546" spans="1:4" ht="13.5" customHeight="1">
      <c r="A546" s="12"/>
      <c r="C546" s="112"/>
      <c r="D546" s="151"/>
    </row>
    <row r="547" spans="1:4" ht="12.75">
      <c r="A547" s="12"/>
      <c r="C547" s="112"/>
      <c r="D547" s="151"/>
    </row>
    <row r="548" spans="1:4" ht="12.75">
      <c r="A548" s="12"/>
      <c r="C548" s="112"/>
      <c r="D548" s="151"/>
    </row>
    <row r="549" spans="1:4" ht="12.75">
      <c r="A549" s="12"/>
      <c r="C549" s="112"/>
      <c r="D549" s="151"/>
    </row>
    <row r="550" spans="1:4" ht="13.5" customHeight="1">
      <c r="A550" s="12"/>
      <c r="C550" s="112"/>
      <c r="D550" s="151"/>
    </row>
    <row r="551" spans="1:4" ht="12.75">
      <c r="A551" s="12"/>
      <c r="C551" s="112"/>
      <c r="D551" s="151"/>
    </row>
    <row r="552" spans="1:4" ht="12.75">
      <c r="A552" s="12"/>
      <c r="C552" s="112"/>
      <c r="D552" s="151"/>
    </row>
    <row r="553" spans="1:4" ht="12.75">
      <c r="A553" s="12"/>
      <c r="C553" s="112"/>
      <c r="D553" s="151"/>
    </row>
    <row r="554" spans="1:4" ht="12.75">
      <c r="A554" s="12"/>
      <c r="C554" s="112"/>
      <c r="D554" s="151"/>
    </row>
    <row r="555" spans="1:4" ht="13.5" customHeight="1">
      <c r="A555" s="12"/>
      <c r="C555" s="112"/>
      <c r="D555" s="151"/>
    </row>
    <row r="556" spans="1:4" ht="12.75">
      <c r="A556" s="12"/>
      <c r="C556" s="112"/>
      <c r="D556" s="151"/>
    </row>
    <row r="557" spans="1:4" ht="13.5" customHeight="1">
      <c r="A557" s="12"/>
      <c r="C557" s="112"/>
      <c r="D557" s="151"/>
    </row>
    <row r="558" spans="1:4" ht="12.75">
      <c r="A558" s="12"/>
      <c r="C558" s="112"/>
      <c r="D558" s="151"/>
    </row>
    <row r="559" spans="1:4" ht="12.75">
      <c r="A559" s="12"/>
      <c r="C559" s="112"/>
      <c r="D559" s="151"/>
    </row>
    <row r="560" spans="1:4" ht="12.75">
      <c r="A560" s="12"/>
      <c r="C560" s="112"/>
      <c r="D560" s="151"/>
    </row>
    <row r="561" spans="1:4" ht="12.75">
      <c r="A561" s="12"/>
      <c r="C561" s="112"/>
      <c r="D561" s="151"/>
    </row>
    <row r="562" spans="1:4" ht="12.75">
      <c r="A562" s="12"/>
      <c r="C562" s="112"/>
      <c r="D562" s="151"/>
    </row>
    <row r="563" spans="1:4" ht="12.75">
      <c r="A563" s="12"/>
      <c r="C563" s="112"/>
      <c r="D563" s="151"/>
    </row>
    <row r="564" spans="1:4" ht="12.75">
      <c r="A564" s="12"/>
      <c r="C564" s="112"/>
      <c r="D564" s="151"/>
    </row>
    <row r="565" spans="1:4" ht="12.75">
      <c r="A565" s="12"/>
      <c r="C565" s="112"/>
      <c r="D565" s="151"/>
    </row>
    <row r="566" spans="1:4" ht="12.75">
      <c r="A566" s="12"/>
      <c r="C566" s="112"/>
      <c r="D566" s="151"/>
    </row>
    <row r="567" spans="1:4" ht="12.75">
      <c r="A567" s="12"/>
      <c r="C567" s="112"/>
      <c r="D567" s="151"/>
    </row>
    <row r="568" spans="1:4" ht="12.75">
      <c r="A568" s="12"/>
      <c r="C568" s="112"/>
      <c r="D568" s="151"/>
    </row>
    <row r="569" spans="1:4" ht="12.75">
      <c r="A569" s="12"/>
      <c r="C569" s="112"/>
      <c r="D569" s="151"/>
    </row>
    <row r="570" spans="1:4" ht="12.75">
      <c r="A570" s="12"/>
      <c r="C570" s="112"/>
      <c r="D570" s="151"/>
    </row>
    <row r="571" spans="1:4" s="9" customFormat="1" ht="12.75">
      <c r="A571" s="12"/>
      <c r="B571" s="12"/>
      <c r="C571" s="112"/>
      <c r="D571" s="151"/>
    </row>
    <row r="572" spans="1:4" s="9" customFormat="1" ht="12.75">
      <c r="A572" s="12"/>
      <c r="B572" s="12"/>
      <c r="C572" s="112"/>
      <c r="D572" s="151"/>
    </row>
    <row r="573" spans="1:4" s="9" customFormat="1" ht="12.75">
      <c r="A573" s="12"/>
      <c r="B573" s="12"/>
      <c r="C573" s="112"/>
      <c r="D573" s="151"/>
    </row>
    <row r="574" spans="1:4" s="9" customFormat="1" ht="12.75">
      <c r="A574" s="12"/>
      <c r="B574" s="12"/>
      <c r="C574" s="112"/>
      <c r="D574" s="151"/>
    </row>
    <row r="575" spans="1:4" s="9" customFormat="1" ht="12.75">
      <c r="A575" s="12"/>
      <c r="B575" s="12"/>
      <c r="C575" s="112"/>
      <c r="D575" s="151"/>
    </row>
    <row r="576" spans="1:4" s="9" customFormat="1" ht="12.75">
      <c r="A576" s="12"/>
      <c r="B576" s="12"/>
      <c r="C576" s="112"/>
      <c r="D576" s="151"/>
    </row>
    <row r="577" spans="1:4" s="9" customFormat="1" ht="12.75">
      <c r="A577" s="12"/>
      <c r="B577" s="12"/>
      <c r="C577" s="112"/>
      <c r="D577" s="151"/>
    </row>
    <row r="578" spans="1:4" s="9" customFormat="1" ht="12.75">
      <c r="A578" s="12"/>
      <c r="B578" s="12"/>
      <c r="C578" s="112"/>
      <c r="D578" s="151"/>
    </row>
    <row r="579" spans="1:4" s="9" customFormat="1" ht="12.75">
      <c r="A579" s="12"/>
      <c r="B579" s="12"/>
      <c r="C579" s="112"/>
      <c r="D579" s="151"/>
    </row>
    <row r="580" spans="1:4" s="9" customFormat="1" ht="12.75">
      <c r="A580" s="12"/>
      <c r="B580" s="12"/>
      <c r="C580" s="112"/>
      <c r="D580" s="151"/>
    </row>
    <row r="581" spans="1:4" s="9" customFormat="1" ht="12.75">
      <c r="A581" s="12"/>
      <c r="B581" s="12"/>
      <c r="C581" s="112"/>
      <c r="D581" s="151"/>
    </row>
    <row r="582" spans="1:4" s="9" customFormat="1" ht="12.75">
      <c r="A582" s="12"/>
      <c r="B582" s="12"/>
      <c r="C582" s="112"/>
      <c r="D582" s="151"/>
    </row>
    <row r="583" spans="1:4" s="9" customFormat="1" ht="12.75">
      <c r="A583" s="12"/>
      <c r="B583" s="12"/>
      <c r="C583" s="112"/>
      <c r="D583" s="151"/>
    </row>
    <row r="584" spans="1:4" s="9" customFormat="1" ht="12.75">
      <c r="A584" s="12"/>
      <c r="B584" s="12"/>
      <c r="C584" s="112"/>
      <c r="D584" s="151"/>
    </row>
    <row r="585" spans="1:4" s="9" customFormat="1" ht="12.75">
      <c r="A585" s="12"/>
      <c r="B585" s="12"/>
      <c r="C585" s="112"/>
      <c r="D585" s="151"/>
    </row>
    <row r="586" spans="1:4" s="9" customFormat="1" ht="12.75">
      <c r="A586" s="12"/>
      <c r="B586" s="12"/>
      <c r="C586" s="112"/>
      <c r="D586" s="151"/>
    </row>
    <row r="587" spans="1:4" s="9" customFormat="1" ht="12.75">
      <c r="A587" s="12"/>
      <c r="B587" s="12"/>
      <c r="C587" s="112"/>
      <c r="D587" s="151"/>
    </row>
    <row r="588" spans="1:4" s="9" customFormat="1" ht="12.75">
      <c r="A588" s="12"/>
      <c r="B588" s="12"/>
      <c r="C588" s="112"/>
      <c r="D588" s="151"/>
    </row>
    <row r="589" spans="1:4" s="9" customFormat="1" ht="12.75">
      <c r="A589" s="12"/>
      <c r="B589" s="12"/>
      <c r="C589" s="112"/>
      <c r="D589" s="151"/>
    </row>
    <row r="590" spans="1:4" s="9" customFormat="1" ht="12.75">
      <c r="A590" s="12"/>
      <c r="B590" s="12"/>
      <c r="C590" s="112"/>
      <c r="D590" s="151"/>
    </row>
    <row r="591" spans="1:4" s="9" customFormat="1" ht="12.75">
      <c r="A591" s="12"/>
      <c r="B591" s="12"/>
      <c r="C591" s="112"/>
      <c r="D591" s="151"/>
    </row>
    <row r="592" spans="1:4" s="9" customFormat="1" ht="12.75">
      <c r="A592" s="12"/>
      <c r="B592" s="12"/>
      <c r="C592" s="112"/>
      <c r="D592" s="151"/>
    </row>
    <row r="593" spans="1:4" s="9" customFormat="1" ht="12.75">
      <c r="A593" s="12"/>
      <c r="B593" s="12"/>
      <c r="C593" s="112"/>
      <c r="D593" s="151"/>
    </row>
    <row r="594" spans="1:4" s="9" customFormat="1" ht="12.75">
      <c r="A594" s="12"/>
      <c r="B594" s="12"/>
      <c r="C594" s="112"/>
      <c r="D594" s="151"/>
    </row>
    <row r="595" spans="1:4" s="9" customFormat="1" ht="12.75">
      <c r="A595" s="12"/>
      <c r="B595" s="12"/>
      <c r="C595" s="112"/>
      <c r="D595" s="151"/>
    </row>
    <row r="596" spans="1:4" s="9" customFormat="1" ht="12.75">
      <c r="A596" s="12"/>
      <c r="B596" s="12"/>
      <c r="C596" s="112"/>
      <c r="D596" s="151"/>
    </row>
    <row r="597" spans="1:4" s="9" customFormat="1" ht="12.75">
      <c r="A597" s="12"/>
      <c r="B597" s="12"/>
      <c r="C597" s="112"/>
      <c r="D597" s="151"/>
    </row>
    <row r="598" spans="1:4" s="9" customFormat="1" ht="12.75">
      <c r="A598" s="12"/>
      <c r="B598" s="12"/>
      <c r="C598" s="112"/>
      <c r="D598" s="151"/>
    </row>
    <row r="599" spans="1:4" s="9" customFormat="1" ht="18" customHeight="1">
      <c r="A599" s="12"/>
      <c r="B599" s="12"/>
      <c r="C599" s="112"/>
      <c r="D599" s="151"/>
    </row>
    <row r="600" spans="1:4" ht="12.75">
      <c r="A600" s="12"/>
      <c r="C600" s="112"/>
      <c r="D600" s="151"/>
    </row>
    <row r="601" spans="1:4" s="9" customFormat="1" ht="12.75">
      <c r="A601" s="12"/>
      <c r="B601" s="12"/>
      <c r="C601" s="112"/>
      <c r="D601" s="151"/>
    </row>
    <row r="602" spans="1:4" s="9" customFormat="1" ht="12.75">
      <c r="A602" s="12"/>
      <c r="B602" s="12"/>
      <c r="C602" s="112"/>
      <c r="D602" s="151"/>
    </row>
    <row r="603" spans="1:4" s="9" customFormat="1" ht="12.75">
      <c r="A603" s="12"/>
      <c r="B603" s="12"/>
      <c r="C603" s="112"/>
      <c r="D603" s="151"/>
    </row>
    <row r="604" spans="1:4" s="9" customFormat="1" ht="18" customHeight="1">
      <c r="A604" s="12"/>
      <c r="B604" s="12"/>
      <c r="C604" s="112"/>
      <c r="D604" s="151"/>
    </row>
    <row r="605" spans="1:4" ht="12.75">
      <c r="A605" s="12"/>
      <c r="C605" s="112"/>
      <c r="D605" s="151"/>
    </row>
    <row r="606" spans="1:4" ht="14.25" customHeight="1">
      <c r="A606" s="12"/>
      <c r="C606" s="112"/>
      <c r="D606" s="151"/>
    </row>
    <row r="607" spans="1:4" ht="14.25" customHeight="1">
      <c r="A607" s="12"/>
      <c r="C607" s="112"/>
      <c r="D607" s="151"/>
    </row>
    <row r="608" spans="1:4" ht="14.25" customHeight="1">
      <c r="A608" s="12"/>
      <c r="C608" s="112"/>
      <c r="D608" s="151"/>
    </row>
    <row r="609" spans="1:4" ht="12.75">
      <c r="A609" s="12"/>
      <c r="C609" s="112"/>
      <c r="D609" s="151"/>
    </row>
    <row r="610" spans="1:4" ht="14.25" customHeight="1">
      <c r="A610" s="12"/>
      <c r="C610" s="112"/>
      <c r="D610" s="151"/>
    </row>
    <row r="611" spans="1:4" ht="12.75">
      <c r="A611" s="12"/>
      <c r="C611" s="112"/>
      <c r="D611" s="151"/>
    </row>
    <row r="612" spans="1:4" ht="14.25" customHeight="1">
      <c r="A612" s="12"/>
      <c r="C612" s="112"/>
      <c r="D612" s="151"/>
    </row>
    <row r="613" spans="1:4" ht="12.75">
      <c r="A613" s="12"/>
      <c r="C613" s="112"/>
      <c r="D613" s="151"/>
    </row>
    <row r="614" spans="1:4" s="9" customFormat="1" ht="30" customHeight="1">
      <c r="A614" s="12"/>
      <c r="B614" s="12"/>
      <c r="C614" s="112"/>
      <c r="D614" s="151"/>
    </row>
    <row r="615" spans="1:4" s="9" customFormat="1" ht="12.75">
      <c r="A615" s="12"/>
      <c r="B615" s="12"/>
      <c r="C615" s="112"/>
      <c r="D615" s="151"/>
    </row>
    <row r="616" spans="1:4" s="9" customFormat="1" ht="12.75">
      <c r="A616" s="12"/>
      <c r="B616" s="12"/>
      <c r="C616" s="112"/>
      <c r="D616" s="151"/>
    </row>
    <row r="617" spans="1:4" s="9" customFormat="1" ht="12.75">
      <c r="A617" s="12"/>
      <c r="B617" s="12"/>
      <c r="C617" s="112"/>
      <c r="D617" s="151"/>
    </row>
    <row r="618" spans="1:4" s="9" customFormat="1" ht="12.75">
      <c r="A618" s="12"/>
      <c r="B618" s="12"/>
      <c r="C618" s="112"/>
      <c r="D618" s="151"/>
    </row>
    <row r="619" spans="1:4" s="9" customFormat="1" ht="12.75">
      <c r="A619" s="12"/>
      <c r="B619" s="12"/>
      <c r="C619" s="112"/>
      <c r="D619" s="151"/>
    </row>
    <row r="620" spans="1:4" s="9" customFormat="1" ht="12.75">
      <c r="A620" s="12"/>
      <c r="B620" s="12"/>
      <c r="C620" s="112"/>
      <c r="D620" s="151"/>
    </row>
    <row r="621" spans="1:4" s="9" customFormat="1" ht="12.75">
      <c r="A621" s="12"/>
      <c r="B621" s="12"/>
      <c r="C621" s="112"/>
      <c r="D621" s="151"/>
    </row>
    <row r="622" spans="1:4" s="9" customFormat="1" ht="12.75">
      <c r="A622" s="12"/>
      <c r="B622" s="12"/>
      <c r="C622" s="112"/>
      <c r="D622" s="151"/>
    </row>
    <row r="623" spans="1:4" s="9" customFormat="1" ht="12.75">
      <c r="A623" s="12"/>
      <c r="B623" s="12"/>
      <c r="C623" s="112"/>
      <c r="D623" s="151"/>
    </row>
    <row r="624" spans="1:4" s="9" customFormat="1" ht="12.75">
      <c r="A624" s="12"/>
      <c r="B624" s="12"/>
      <c r="C624" s="112"/>
      <c r="D624" s="151"/>
    </row>
    <row r="625" spans="1:4" s="9" customFormat="1" ht="12.75">
      <c r="A625" s="12"/>
      <c r="B625" s="12"/>
      <c r="C625" s="112"/>
      <c r="D625" s="151"/>
    </row>
    <row r="626" spans="1:4" s="9" customFormat="1" ht="12.75">
      <c r="A626" s="12"/>
      <c r="B626" s="12"/>
      <c r="C626" s="112"/>
      <c r="D626" s="151"/>
    </row>
    <row r="627" spans="1:4" s="9" customFormat="1" ht="12.75">
      <c r="A627" s="12"/>
      <c r="B627" s="12"/>
      <c r="C627" s="112"/>
      <c r="D627" s="151"/>
    </row>
    <row r="628" spans="1:4" s="9" customFormat="1" ht="12.75">
      <c r="A628" s="12"/>
      <c r="B628" s="12"/>
      <c r="C628" s="112"/>
      <c r="D628" s="151"/>
    </row>
    <row r="629" spans="1:4" ht="12.75">
      <c r="A629" s="12"/>
      <c r="C629" s="112"/>
      <c r="D629" s="151"/>
    </row>
    <row r="630" spans="1:4" ht="12.75">
      <c r="A630" s="12"/>
      <c r="C630" s="112"/>
      <c r="D630" s="151"/>
    </row>
    <row r="631" spans="1:4" ht="18" customHeight="1">
      <c r="A631" s="12"/>
      <c r="C631" s="112"/>
      <c r="D631" s="151"/>
    </row>
    <row r="632" spans="1:4" ht="20.25" customHeight="1">
      <c r="A632" s="12"/>
      <c r="C632" s="112"/>
      <c r="D632" s="151"/>
    </row>
    <row r="633" spans="1:4" ht="12.75">
      <c r="A633" s="12"/>
      <c r="C633" s="112"/>
      <c r="D633" s="151"/>
    </row>
    <row r="634" spans="1:4" ht="12.75">
      <c r="A634" s="12"/>
      <c r="C634" s="112"/>
      <c r="D634" s="151"/>
    </row>
    <row r="635" spans="1:4" ht="12.75">
      <c r="A635" s="12"/>
      <c r="C635" s="112"/>
      <c r="D635" s="151"/>
    </row>
    <row r="636" spans="1:4" ht="12.75">
      <c r="A636" s="12"/>
      <c r="C636" s="112"/>
      <c r="D636" s="151"/>
    </row>
    <row r="637" spans="1:4" ht="12.75">
      <c r="A637" s="12"/>
      <c r="C637" s="112"/>
      <c r="D637" s="151"/>
    </row>
    <row r="638" spans="1:4" ht="12.75">
      <c r="A638" s="12"/>
      <c r="C638" s="112"/>
      <c r="D638" s="151"/>
    </row>
    <row r="639" spans="1:4" ht="12.75">
      <c r="A639" s="12"/>
      <c r="C639" s="112"/>
      <c r="D639" s="151"/>
    </row>
    <row r="640" spans="1:4" ht="12.75">
      <c r="A640" s="12"/>
      <c r="C640" s="112"/>
      <c r="D640" s="151"/>
    </row>
    <row r="641" spans="1:4" ht="12.75">
      <c r="A641" s="12"/>
      <c r="C641" s="112"/>
      <c r="D641" s="151"/>
    </row>
    <row r="642" spans="1:4" ht="12.75">
      <c r="A642" s="12"/>
      <c r="C642" s="112"/>
      <c r="D642" s="151"/>
    </row>
    <row r="643" spans="1:4" ht="12.75">
      <c r="A643" s="12"/>
      <c r="C643" s="112"/>
      <c r="D643" s="151"/>
    </row>
    <row r="644" spans="1:4" ht="12.75">
      <c r="A644" s="12"/>
      <c r="C644" s="112"/>
      <c r="D644" s="151"/>
    </row>
    <row r="645" spans="1:4" ht="12.75">
      <c r="A645" s="12"/>
      <c r="C645" s="112"/>
      <c r="D645" s="151"/>
    </row>
    <row r="646" spans="1:4" ht="12.75">
      <c r="A646" s="12"/>
      <c r="C646" s="112"/>
      <c r="D646" s="151"/>
    </row>
    <row r="647" spans="1:4" ht="12.75">
      <c r="A647" s="12"/>
      <c r="C647" s="112"/>
      <c r="D647" s="151"/>
    </row>
    <row r="648" spans="1:4" ht="12.75">
      <c r="A648" s="12"/>
      <c r="C648" s="112"/>
      <c r="D648" s="151"/>
    </row>
    <row r="649" spans="1:4" ht="12.75">
      <c r="A649" s="12"/>
      <c r="C649" s="112"/>
      <c r="D649" s="151"/>
    </row>
    <row r="650" spans="1:4" ht="12.75">
      <c r="A650" s="12"/>
      <c r="C650" s="112"/>
      <c r="D650" s="151"/>
    </row>
    <row r="651" spans="1:4" ht="12.75">
      <c r="A651" s="12"/>
      <c r="C651" s="112"/>
      <c r="D651" s="151"/>
    </row>
    <row r="652" spans="1:4" ht="12.75">
      <c r="A652" s="12"/>
      <c r="C652" s="112"/>
      <c r="D652" s="151"/>
    </row>
    <row r="653" spans="1:4" ht="12.75">
      <c r="A653" s="12"/>
      <c r="C653" s="112"/>
      <c r="D653" s="151"/>
    </row>
    <row r="654" spans="1:4" ht="12.75">
      <c r="A654" s="12"/>
      <c r="C654" s="112"/>
      <c r="D654" s="151"/>
    </row>
    <row r="655" spans="1:4" ht="12.75">
      <c r="A655" s="12"/>
      <c r="C655" s="112"/>
      <c r="D655" s="151"/>
    </row>
    <row r="656" spans="1:4" ht="12.75">
      <c r="A656" s="12"/>
      <c r="C656" s="112"/>
      <c r="D656" s="151"/>
    </row>
    <row r="657" spans="1:4" ht="12.75">
      <c r="A657" s="12"/>
      <c r="C657" s="112"/>
      <c r="D657" s="151"/>
    </row>
    <row r="658" spans="1:4" ht="12.75">
      <c r="A658" s="12"/>
      <c r="C658" s="112"/>
      <c r="D658" s="151"/>
    </row>
    <row r="659" spans="1:4" ht="12.75">
      <c r="A659" s="12"/>
      <c r="C659" s="112"/>
      <c r="D659" s="151"/>
    </row>
    <row r="660" spans="1:4" ht="12.75">
      <c r="A660" s="12"/>
      <c r="C660" s="112"/>
      <c r="D660" s="151"/>
    </row>
    <row r="661" spans="1:4" ht="12.75">
      <c r="A661" s="12"/>
      <c r="C661" s="112"/>
      <c r="D661" s="151"/>
    </row>
    <row r="662" spans="1:4" ht="12.75">
      <c r="A662" s="12"/>
      <c r="C662" s="112"/>
      <c r="D662" s="151"/>
    </row>
    <row r="663" spans="1:4" ht="12.75">
      <c r="A663" s="12"/>
      <c r="C663" s="112"/>
      <c r="D663" s="151"/>
    </row>
    <row r="664" spans="1:4" ht="12.75">
      <c r="A664" s="12"/>
      <c r="C664" s="112"/>
      <c r="D664" s="151"/>
    </row>
    <row r="665" spans="1:4" ht="12.75">
      <c r="A665" s="12"/>
      <c r="C665" s="112"/>
      <c r="D665" s="151"/>
    </row>
    <row r="666" spans="1:4" ht="12.75">
      <c r="A666" s="12"/>
      <c r="C666" s="112"/>
      <c r="D666" s="151"/>
    </row>
    <row r="667" spans="1:4" ht="12.75">
      <c r="A667" s="12"/>
      <c r="C667" s="112"/>
      <c r="D667" s="151"/>
    </row>
    <row r="668" spans="1:4" ht="12.75">
      <c r="A668" s="12"/>
      <c r="C668" s="112"/>
      <c r="D668" s="151"/>
    </row>
    <row r="669" spans="1:4" ht="12.75">
      <c r="A669" s="12"/>
      <c r="C669" s="112"/>
      <c r="D669" s="151"/>
    </row>
    <row r="670" spans="1:4" ht="12.75">
      <c r="A670" s="12"/>
      <c r="C670" s="112"/>
      <c r="D670" s="151"/>
    </row>
    <row r="671" spans="1:4" ht="12.75">
      <c r="A671" s="12"/>
      <c r="C671" s="112"/>
      <c r="D671" s="151"/>
    </row>
    <row r="672" spans="1:4" ht="12.75">
      <c r="A672" s="12"/>
      <c r="C672" s="112"/>
      <c r="D672" s="151"/>
    </row>
    <row r="673" spans="1:4" ht="12.75">
      <c r="A673" s="12"/>
      <c r="C673" s="112"/>
      <c r="D673" s="151"/>
    </row>
    <row r="674" spans="1:4" ht="12.75">
      <c r="A674" s="12"/>
      <c r="C674" s="112"/>
      <c r="D674" s="151"/>
    </row>
    <row r="675" spans="1:4" ht="12.75">
      <c r="A675" s="12"/>
      <c r="C675" s="112"/>
      <c r="D675" s="151"/>
    </row>
    <row r="676" spans="1:4" ht="12.75">
      <c r="A676" s="12"/>
      <c r="C676" s="112"/>
      <c r="D676" s="151"/>
    </row>
    <row r="677" spans="1:4" ht="12.75">
      <c r="A677" s="12"/>
      <c r="C677" s="112"/>
      <c r="D677" s="151"/>
    </row>
    <row r="678" spans="1:4" ht="12.75">
      <c r="A678" s="12"/>
      <c r="C678" s="112"/>
      <c r="D678" s="151"/>
    </row>
    <row r="679" spans="1:4" ht="12.75">
      <c r="A679" s="12"/>
      <c r="C679" s="112"/>
      <c r="D679" s="151"/>
    </row>
    <row r="680" spans="1:4" ht="12.75">
      <c r="A680" s="12"/>
      <c r="C680" s="112"/>
      <c r="D680" s="151"/>
    </row>
    <row r="681" spans="1:4" ht="12.75">
      <c r="A681" s="12"/>
      <c r="C681" s="112"/>
      <c r="D681" s="151"/>
    </row>
    <row r="682" spans="1:4" ht="12.75">
      <c r="A682" s="12"/>
      <c r="C682" s="112"/>
      <c r="D682" s="151"/>
    </row>
    <row r="683" spans="1:4" ht="12.75">
      <c r="A683" s="12"/>
      <c r="C683" s="112"/>
      <c r="D683" s="151"/>
    </row>
    <row r="684" spans="1:4" ht="12.75">
      <c r="A684" s="12"/>
      <c r="C684" s="112"/>
      <c r="D684" s="151"/>
    </row>
    <row r="685" spans="1:4" ht="12.75">
      <c r="A685" s="12"/>
      <c r="C685" s="112"/>
      <c r="D685" s="151"/>
    </row>
    <row r="686" spans="1:4" ht="12.75">
      <c r="A686" s="12"/>
      <c r="C686" s="112"/>
      <c r="D686" s="151"/>
    </row>
    <row r="687" spans="1:4" ht="12.75">
      <c r="A687" s="12"/>
      <c r="C687" s="112"/>
      <c r="D687" s="151"/>
    </row>
    <row r="688" spans="1:4" ht="12.75">
      <c r="A688" s="12"/>
      <c r="C688" s="112"/>
      <c r="D688" s="151"/>
    </row>
    <row r="689" spans="1:4" ht="12.75">
      <c r="A689" s="12"/>
      <c r="C689" s="112"/>
      <c r="D689" s="151"/>
    </row>
    <row r="690" spans="1:4" ht="12.75">
      <c r="A690" s="12"/>
      <c r="C690" s="112"/>
      <c r="D690" s="151"/>
    </row>
    <row r="691" spans="1:4" ht="12.75">
      <c r="A691" s="12"/>
      <c r="C691" s="112"/>
      <c r="D691" s="151"/>
    </row>
    <row r="692" spans="1:4" ht="12.75">
      <c r="A692" s="12"/>
      <c r="C692" s="112"/>
      <c r="D692" s="151"/>
    </row>
    <row r="693" spans="1:4" ht="12.75">
      <c r="A693" s="12"/>
      <c r="C693" s="112"/>
      <c r="D693" s="151"/>
    </row>
    <row r="694" spans="1:4" ht="12.75">
      <c r="A694" s="12"/>
      <c r="C694" s="112"/>
      <c r="D694" s="151"/>
    </row>
    <row r="695" spans="1:4" ht="12.75">
      <c r="A695" s="12"/>
      <c r="C695" s="112"/>
      <c r="D695" s="151"/>
    </row>
    <row r="696" spans="1:4" ht="12.75">
      <c r="A696" s="12"/>
      <c r="C696" s="112"/>
      <c r="D696" s="151"/>
    </row>
    <row r="697" spans="1:4" ht="12.75">
      <c r="A697" s="12"/>
      <c r="C697" s="112"/>
      <c r="D697" s="151"/>
    </row>
    <row r="698" spans="1:4" ht="12.75">
      <c r="A698" s="12"/>
      <c r="C698" s="112"/>
      <c r="D698" s="151"/>
    </row>
    <row r="699" spans="1:4" ht="12.75">
      <c r="A699" s="12"/>
      <c r="C699" s="112"/>
      <c r="D699" s="151"/>
    </row>
    <row r="700" spans="1:4" ht="12.75">
      <c r="A700" s="12"/>
      <c r="C700" s="112"/>
      <c r="D700" s="151"/>
    </row>
    <row r="701" spans="1:4" ht="12.75">
      <c r="A701" s="12"/>
      <c r="C701" s="112"/>
      <c r="D701" s="151"/>
    </row>
    <row r="702" spans="1:4" ht="12.75">
      <c r="A702" s="12"/>
      <c r="C702" s="112"/>
      <c r="D702" s="151"/>
    </row>
    <row r="703" spans="1:4" ht="12.75">
      <c r="A703" s="12"/>
      <c r="C703" s="112"/>
      <c r="D703" s="151"/>
    </row>
    <row r="704" spans="1:4" ht="12.75">
      <c r="A704" s="12"/>
      <c r="C704" s="112"/>
      <c r="D704" s="151"/>
    </row>
    <row r="705" spans="1:4" ht="12.75">
      <c r="A705" s="12"/>
      <c r="C705" s="112"/>
      <c r="D705" s="151"/>
    </row>
    <row r="706" spans="1:4" ht="12.75">
      <c r="A706" s="12"/>
      <c r="C706" s="112"/>
      <c r="D706" s="151"/>
    </row>
    <row r="707" spans="1:4" ht="12.75">
      <c r="A707" s="12"/>
      <c r="C707" s="112"/>
      <c r="D707" s="151"/>
    </row>
    <row r="708" spans="1:4" ht="12.75">
      <c r="A708" s="12"/>
      <c r="C708" s="112"/>
      <c r="D708" s="151"/>
    </row>
    <row r="709" spans="1:4" ht="12.75">
      <c r="A709" s="12"/>
      <c r="C709" s="112"/>
      <c r="D709" s="151"/>
    </row>
    <row r="710" spans="1:4" ht="12.75">
      <c r="A710" s="12"/>
      <c r="C710" s="112"/>
      <c r="D710" s="151"/>
    </row>
    <row r="711" spans="1:4" ht="12.75">
      <c r="A711" s="12"/>
      <c r="C711" s="112"/>
      <c r="D711" s="151"/>
    </row>
    <row r="712" spans="1:4" ht="12.75">
      <c r="A712" s="12"/>
      <c r="C712" s="112"/>
      <c r="D712" s="151"/>
    </row>
    <row r="713" spans="1:4" ht="12.75">
      <c r="A713" s="12"/>
      <c r="C713" s="112"/>
      <c r="D713" s="151"/>
    </row>
    <row r="714" spans="1:4" ht="12.75">
      <c r="A714" s="12"/>
      <c r="C714" s="112"/>
      <c r="D714" s="151"/>
    </row>
    <row r="715" spans="1:4" ht="12.75">
      <c r="A715" s="12"/>
      <c r="C715" s="112"/>
      <c r="D715" s="151"/>
    </row>
    <row r="716" spans="1:4" ht="12.75">
      <c r="A716" s="12"/>
      <c r="C716" s="112"/>
      <c r="D716" s="151"/>
    </row>
    <row r="717" spans="1:4" ht="12.75">
      <c r="A717" s="12"/>
      <c r="C717" s="112"/>
      <c r="D717" s="151"/>
    </row>
    <row r="718" spans="1:4" ht="12.75">
      <c r="A718" s="12"/>
      <c r="C718" s="112"/>
      <c r="D718" s="151"/>
    </row>
    <row r="719" spans="1:4" ht="12.75">
      <c r="A719" s="12"/>
      <c r="C719" s="112"/>
      <c r="D719" s="151"/>
    </row>
    <row r="720" spans="1:4" ht="12.75">
      <c r="A720" s="12"/>
      <c r="C720" s="112"/>
      <c r="D720" s="151"/>
    </row>
    <row r="721" spans="1:4" ht="12.75">
      <c r="A721" s="12"/>
      <c r="C721" s="112"/>
      <c r="D721" s="151"/>
    </row>
    <row r="722" spans="1:4" ht="12.75">
      <c r="A722" s="12"/>
      <c r="C722" s="112"/>
      <c r="D722" s="151"/>
    </row>
    <row r="723" spans="1:4" ht="12.75">
      <c r="A723" s="12"/>
      <c r="C723" s="112"/>
      <c r="D723" s="151"/>
    </row>
    <row r="724" spans="1:4" ht="12.75">
      <c r="A724" s="12"/>
      <c r="C724" s="112"/>
      <c r="D724" s="151"/>
    </row>
    <row r="725" spans="1:4" ht="12.75">
      <c r="A725" s="12"/>
      <c r="C725" s="112"/>
      <c r="D725" s="151"/>
    </row>
    <row r="726" spans="1:4" ht="12.75">
      <c r="A726" s="12"/>
      <c r="C726" s="112"/>
      <c r="D726" s="151"/>
    </row>
    <row r="727" spans="1:4" ht="12.75">
      <c r="A727" s="12"/>
      <c r="C727" s="112"/>
      <c r="D727" s="151"/>
    </row>
    <row r="728" spans="1:4" ht="12.75">
      <c r="A728" s="12"/>
      <c r="C728" s="112"/>
      <c r="D728" s="151"/>
    </row>
    <row r="729" spans="1:4" ht="12.75">
      <c r="A729" s="12"/>
      <c r="C729" s="112"/>
      <c r="D729" s="151"/>
    </row>
    <row r="730" spans="1:4" ht="12.75">
      <c r="A730" s="12"/>
      <c r="C730" s="112"/>
      <c r="D730" s="151"/>
    </row>
    <row r="731" spans="1:4" ht="12.75">
      <c r="A731" s="12"/>
      <c r="C731" s="112"/>
      <c r="D731" s="151"/>
    </row>
    <row r="732" spans="1:4" ht="12.75">
      <c r="A732" s="12"/>
      <c r="C732" s="112"/>
      <c r="D732" s="151"/>
    </row>
    <row r="733" spans="1:4" ht="12.75">
      <c r="A733" s="12"/>
      <c r="C733" s="112"/>
      <c r="D733" s="151"/>
    </row>
    <row r="734" spans="1:4" ht="12.75">
      <c r="A734" s="12"/>
      <c r="C734" s="112"/>
      <c r="D734" s="151"/>
    </row>
    <row r="735" spans="1:4" ht="12.75">
      <c r="A735" s="12"/>
      <c r="C735" s="112"/>
      <c r="D735" s="151"/>
    </row>
    <row r="736" spans="1:4" ht="12.75">
      <c r="A736" s="12"/>
      <c r="C736" s="112"/>
      <c r="D736" s="151"/>
    </row>
    <row r="737" spans="1:4" ht="12.75">
      <c r="A737" s="12"/>
      <c r="C737" s="112"/>
      <c r="D737" s="151"/>
    </row>
    <row r="738" spans="1:4" ht="12.75">
      <c r="A738" s="12"/>
      <c r="C738" s="112"/>
      <c r="D738" s="151"/>
    </row>
    <row r="739" spans="1:4" ht="12.75">
      <c r="A739" s="12"/>
      <c r="C739" s="112"/>
      <c r="D739" s="151"/>
    </row>
    <row r="740" spans="1:4" ht="12.75">
      <c r="A740" s="12"/>
      <c r="C740" s="112"/>
      <c r="D740" s="151"/>
    </row>
    <row r="741" spans="1:4" ht="12.75">
      <c r="A741" s="12"/>
      <c r="C741" s="112"/>
      <c r="D741" s="151"/>
    </row>
    <row r="742" spans="1:4" ht="12.75">
      <c r="A742" s="12"/>
      <c r="C742" s="112"/>
      <c r="D742" s="151"/>
    </row>
    <row r="743" spans="1:4" ht="12.75">
      <c r="A743" s="12"/>
      <c r="C743" s="112"/>
      <c r="D743" s="151"/>
    </row>
    <row r="744" spans="1:4" ht="12.75">
      <c r="A744" s="12"/>
      <c r="C744" s="112"/>
      <c r="D744" s="151"/>
    </row>
    <row r="745" spans="1:4" ht="12.75">
      <c r="A745" s="12"/>
      <c r="C745" s="112"/>
      <c r="D745" s="151"/>
    </row>
    <row r="746" spans="1:4" ht="12.75">
      <c r="A746" s="12"/>
      <c r="C746" s="112"/>
      <c r="D746" s="151"/>
    </row>
    <row r="747" spans="1:4" ht="12.75">
      <c r="A747" s="12"/>
      <c r="C747" s="112"/>
      <c r="D747" s="151"/>
    </row>
    <row r="748" spans="1:4" ht="12.75">
      <c r="A748" s="12"/>
      <c r="C748" s="112"/>
      <c r="D748" s="151"/>
    </row>
    <row r="749" spans="1:4" ht="12.75">
      <c r="A749" s="12"/>
      <c r="C749" s="112"/>
      <c r="D749" s="151"/>
    </row>
    <row r="750" spans="1:4" ht="12.75">
      <c r="A750" s="12"/>
      <c r="C750" s="112"/>
      <c r="D750" s="151"/>
    </row>
    <row r="751" spans="1:4" ht="12.75">
      <c r="A751" s="12"/>
      <c r="C751" s="112"/>
      <c r="D751" s="151"/>
    </row>
    <row r="752" spans="1:4" ht="12.75">
      <c r="A752" s="12"/>
      <c r="C752" s="112"/>
      <c r="D752" s="151"/>
    </row>
    <row r="753" spans="1:4" ht="12.75">
      <c r="A753" s="12"/>
      <c r="C753" s="112"/>
      <c r="D753" s="151"/>
    </row>
    <row r="754" spans="1:4" ht="12.75">
      <c r="A754" s="12"/>
      <c r="C754" s="112"/>
      <c r="D754" s="151"/>
    </row>
    <row r="755" spans="1:4" ht="12.75">
      <c r="A755" s="12"/>
      <c r="C755" s="112"/>
      <c r="D755" s="151"/>
    </row>
    <row r="756" spans="1:4" ht="12.75">
      <c r="A756" s="12"/>
      <c r="C756" s="112"/>
      <c r="D756" s="151"/>
    </row>
    <row r="757" spans="1:4" ht="12.75">
      <c r="A757" s="12"/>
      <c r="C757" s="112"/>
      <c r="D757" s="151"/>
    </row>
    <row r="758" spans="1:4" ht="12.75">
      <c r="A758" s="12"/>
      <c r="C758" s="112"/>
      <c r="D758" s="151"/>
    </row>
    <row r="759" spans="1:4" ht="12.75">
      <c r="A759" s="12"/>
      <c r="C759" s="112"/>
      <c r="D759" s="151"/>
    </row>
    <row r="760" spans="1:4" ht="12.75">
      <c r="A760" s="12"/>
      <c r="C760" s="112"/>
      <c r="D760" s="151"/>
    </row>
    <row r="761" spans="1:4" ht="12.75">
      <c r="A761" s="12"/>
      <c r="C761" s="112"/>
      <c r="D761" s="151"/>
    </row>
    <row r="762" spans="1:4" ht="12.75">
      <c r="A762" s="12"/>
      <c r="C762" s="112"/>
      <c r="D762" s="151"/>
    </row>
    <row r="763" spans="1:4" ht="12.75">
      <c r="A763" s="12"/>
      <c r="C763" s="112"/>
      <c r="D763" s="151"/>
    </row>
    <row r="764" spans="1:4" ht="12.75">
      <c r="A764" s="12"/>
      <c r="C764" s="112"/>
      <c r="D764" s="151"/>
    </row>
    <row r="765" spans="1:4" ht="12.75">
      <c r="A765" s="12"/>
      <c r="C765" s="112"/>
      <c r="D765" s="151"/>
    </row>
    <row r="766" spans="1:4" ht="12.75">
      <c r="A766" s="12"/>
      <c r="C766" s="112"/>
      <c r="D766" s="151"/>
    </row>
    <row r="767" spans="1:4" ht="12.75">
      <c r="A767" s="12"/>
      <c r="C767" s="112"/>
      <c r="D767" s="151"/>
    </row>
    <row r="768" spans="1:4" ht="12.75">
      <c r="A768" s="12"/>
      <c r="C768" s="112"/>
      <c r="D768" s="151"/>
    </row>
    <row r="769" spans="1:4" ht="12.75">
      <c r="A769" s="12"/>
      <c r="C769" s="112"/>
      <c r="D769" s="151"/>
    </row>
    <row r="770" spans="1:4" ht="12.75">
      <c r="A770" s="12"/>
      <c r="C770" s="112"/>
      <c r="D770" s="151"/>
    </row>
    <row r="771" spans="1:4" ht="12.75">
      <c r="A771" s="12"/>
      <c r="C771" s="112"/>
      <c r="D771" s="151"/>
    </row>
    <row r="772" spans="1:4" ht="12.75">
      <c r="A772" s="12"/>
      <c r="C772" s="112"/>
      <c r="D772" s="151"/>
    </row>
    <row r="773" spans="1:4" ht="12.75">
      <c r="A773" s="12"/>
      <c r="C773" s="112"/>
      <c r="D773" s="151"/>
    </row>
    <row r="774" spans="1:4" ht="12.75">
      <c r="A774" s="12"/>
      <c r="C774" s="112"/>
      <c r="D774" s="151"/>
    </row>
    <row r="775" spans="1:4" ht="12.75">
      <c r="A775" s="12"/>
      <c r="C775" s="112"/>
      <c r="D775" s="151"/>
    </row>
    <row r="776" spans="1:4" ht="12.75">
      <c r="A776" s="12"/>
      <c r="C776" s="112"/>
      <c r="D776" s="151"/>
    </row>
    <row r="777" spans="1:4" ht="12.75">
      <c r="A777" s="12"/>
      <c r="C777" s="112"/>
      <c r="D777" s="151"/>
    </row>
    <row r="778" spans="1:4" ht="12.75">
      <c r="A778" s="12"/>
      <c r="C778" s="112"/>
      <c r="D778" s="151"/>
    </row>
    <row r="779" spans="1:4" ht="12.75">
      <c r="A779" s="12"/>
      <c r="C779" s="112"/>
      <c r="D779" s="151"/>
    </row>
    <row r="780" spans="1:4" ht="12.75">
      <c r="A780" s="12"/>
      <c r="C780" s="112"/>
      <c r="D780" s="151"/>
    </row>
    <row r="781" spans="1:4" ht="12.75">
      <c r="A781" s="12"/>
      <c r="C781" s="112"/>
      <c r="D781" s="151"/>
    </row>
    <row r="782" spans="1:4" ht="12.75">
      <c r="A782" s="12"/>
      <c r="C782" s="112"/>
      <c r="D782" s="151"/>
    </row>
    <row r="783" spans="1:4" ht="12.75">
      <c r="A783" s="12"/>
      <c r="C783" s="112"/>
      <c r="D783" s="151"/>
    </row>
    <row r="784" spans="1:4" ht="12.75">
      <c r="A784" s="12"/>
      <c r="C784" s="112"/>
      <c r="D784" s="151"/>
    </row>
    <row r="785" spans="1:4" ht="12.75">
      <c r="A785" s="12"/>
      <c r="C785" s="112"/>
      <c r="D785" s="151"/>
    </row>
    <row r="786" spans="1:4" ht="12.75">
      <c r="A786" s="12"/>
      <c r="C786" s="112"/>
      <c r="D786" s="151"/>
    </row>
    <row r="787" spans="1:4" ht="12.75">
      <c r="A787" s="12"/>
      <c r="C787" s="112"/>
      <c r="D787" s="151"/>
    </row>
    <row r="788" spans="1:4" ht="12.75">
      <c r="A788" s="12"/>
      <c r="C788" s="112"/>
      <c r="D788" s="151"/>
    </row>
    <row r="789" spans="1:4" ht="12.75">
      <c r="A789" s="12"/>
      <c r="C789" s="112"/>
      <c r="D789" s="151"/>
    </row>
    <row r="790" spans="1:4" ht="12.75">
      <c r="A790" s="12"/>
      <c r="C790" s="112"/>
      <c r="D790" s="151"/>
    </row>
    <row r="791" spans="1:4" ht="12.75">
      <c r="A791" s="12"/>
      <c r="C791" s="112"/>
      <c r="D791" s="151"/>
    </row>
    <row r="792" spans="1:4" ht="12.75">
      <c r="A792" s="12"/>
      <c r="C792" s="112"/>
      <c r="D792" s="151"/>
    </row>
    <row r="793" spans="1:4" ht="12.75">
      <c r="A793" s="12"/>
      <c r="C793" s="112"/>
      <c r="D793" s="151"/>
    </row>
    <row r="794" spans="1:4" ht="12.75">
      <c r="A794" s="12"/>
      <c r="C794" s="112"/>
      <c r="D794" s="151"/>
    </row>
    <row r="795" spans="1:4" ht="12.75">
      <c r="A795" s="12"/>
      <c r="C795" s="112"/>
      <c r="D795" s="151"/>
    </row>
    <row r="796" spans="1:4" ht="12.75">
      <c r="A796" s="12"/>
      <c r="C796" s="112"/>
      <c r="D796" s="151"/>
    </row>
    <row r="797" spans="1:4" ht="12.75">
      <c r="A797" s="12"/>
      <c r="C797" s="112"/>
      <c r="D797" s="151"/>
    </row>
    <row r="798" spans="1:4" ht="12.75">
      <c r="A798" s="12"/>
      <c r="C798" s="112"/>
      <c r="D798" s="151"/>
    </row>
    <row r="799" spans="1:4" ht="12.75">
      <c r="A799" s="12"/>
      <c r="C799" s="112"/>
      <c r="D799" s="151"/>
    </row>
    <row r="800" spans="1:4" ht="12.75">
      <c r="A800" s="12"/>
      <c r="C800" s="112"/>
      <c r="D800" s="151"/>
    </row>
    <row r="801" spans="1:4" ht="12.75">
      <c r="A801" s="12"/>
      <c r="C801" s="112"/>
      <c r="D801" s="151"/>
    </row>
    <row r="802" spans="1:4" ht="12.75">
      <c r="A802" s="12"/>
      <c r="C802" s="112"/>
      <c r="D802" s="151"/>
    </row>
    <row r="803" spans="1:4" ht="12.75">
      <c r="A803" s="12"/>
      <c r="C803" s="112"/>
      <c r="D803" s="151"/>
    </row>
    <row r="804" spans="1:4" ht="12.75">
      <c r="A804" s="12"/>
      <c r="C804" s="112"/>
      <c r="D804" s="151"/>
    </row>
    <row r="805" spans="1:4" ht="12.75">
      <c r="A805" s="12"/>
      <c r="C805" s="112"/>
      <c r="D805" s="151"/>
    </row>
    <row r="806" spans="1:4" ht="12.75">
      <c r="A806" s="12"/>
      <c r="C806" s="112"/>
      <c r="D806" s="151"/>
    </row>
    <row r="807" spans="1:4" ht="12.75">
      <c r="A807" s="12"/>
      <c r="C807" s="112"/>
      <c r="D807" s="151"/>
    </row>
    <row r="808" spans="1:4" ht="12.75">
      <c r="A808" s="12"/>
      <c r="C808" s="112"/>
      <c r="D808" s="151"/>
    </row>
    <row r="809" spans="1:4" ht="12.75">
      <c r="A809" s="12"/>
      <c r="C809" s="112"/>
      <c r="D809" s="151"/>
    </row>
    <row r="810" spans="1:4" ht="12.75">
      <c r="A810" s="12"/>
      <c r="C810" s="112"/>
      <c r="D810" s="151"/>
    </row>
    <row r="811" spans="1:4" ht="12.75">
      <c r="A811" s="12"/>
      <c r="C811" s="112"/>
      <c r="D811" s="151"/>
    </row>
    <row r="812" spans="1:4" ht="12.75">
      <c r="A812" s="12"/>
      <c r="C812" s="112"/>
      <c r="D812" s="151"/>
    </row>
    <row r="813" spans="1:4" ht="12.75">
      <c r="A813" s="12"/>
      <c r="C813" s="112"/>
      <c r="D813" s="151"/>
    </row>
    <row r="814" spans="1:4" ht="12.75">
      <c r="A814" s="12"/>
      <c r="C814" s="112"/>
      <c r="D814" s="151"/>
    </row>
    <row r="815" spans="1:4" ht="12.75">
      <c r="A815" s="12"/>
      <c r="C815" s="112"/>
      <c r="D815" s="151"/>
    </row>
    <row r="816" spans="1:4" ht="12.75">
      <c r="A816" s="12"/>
      <c r="C816" s="112"/>
      <c r="D816" s="151"/>
    </row>
    <row r="817" spans="1:4" ht="12.75">
      <c r="A817" s="12"/>
      <c r="C817" s="112"/>
      <c r="D817" s="151"/>
    </row>
    <row r="818" spans="1:4" ht="12.75">
      <c r="A818" s="12"/>
      <c r="C818" s="112"/>
      <c r="D818" s="151"/>
    </row>
    <row r="819" spans="1:4" ht="12.75">
      <c r="A819" s="12"/>
      <c r="C819" s="112"/>
      <c r="D819" s="151"/>
    </row>
    <row r="820" spans="1:4" ht="12.75">
      <c r="A820" s="12"/>
      <c r="C820" s="112"/>
      <c r="D820" s="151"/>
    </row>
    <row r="821" spans="1:4" ht="12.75">
      <c r="A821" s="12"/>
      <c r="C821" s="112"/>
      <c r="D821" s="151"/>
    </row>
    <row r="822" spans="1:4" ht="12.75">
      <c r="A822" s="12"/>
      <c r="C822" s="112"/>
      <c r="D822" s="151"/>
    </row>
    <row r="823" spans="1:4" ht="12.75">
      <c r="A823" s="12"/>
      <c r="C823" s="112"/>
      <c r="D823" s="151"/>
    </row>
    <row r="824" spans="1:4" ht="12.75">
      <c r="A824" s="12"/>
      <c r="C824" s="112"/>
      <c r="D824" s="151"/>
    </row>
    <row r="825" spans="1:4" ht="12.75">
      <c r="A825" s="12"/>
      <c r="C825" s="112"/>
      <c r="D825" s="151"/>
    </row>
    <row r="826" spans="1:4" ht="12.75">
      <c r="A826" s="12"/>
      <c r="C826" s="112"/>
      <c r="D826" s="151"/>
    </row>
    <row r="827" spans="1:4" ht="12.75">
      <c r="A827" s="12"/>
      <c r="C827" s="112"/>
      <c r="D827" s="151"/>
    </row>
    <row r="828" spans="1:4" ht="12.75">
      <c r="A828" s="12"/>
      <c r="C828" s="112"/>
      <c r="D828" s="151"/>
    </row>
    <row r="829" spans="1:4" ht="12.75">
      <c r="A829" s="12"/>
      <c r="C829" s="112"/>
      <c r="D829" s="151"/>
    </row>
    <row r="830" spans="1:4" ht="12.75">
      <c r="A830" s="12"/>
      <c r="C830" s="112"/>
      <c r="D830" s="151"/>
    </row>
    <row r="831" spans="1:4" ht="12.75">
      <c r="A831" s="12"/>
      <c r="C831" s="112"/>
      <c r="D831" s="151"/>
    </row>
    <row r="832" spans="1:4" ht="12.75">
      <c r="A832" s="12"/>
      <c r="C832" s="112"/>
      <c r="D832" s="151"/>
    </row>
    <row r="833" spans="1:4" ht="12.75">
      <c r="A833" s="12"/>
      <c r="C833" s="112"/>
      <c r="D833" s="151"/>
    </row>
    <row r="834" spans="1:4" ht="12.75">
      <c r="A834" s="12"/>
      <c r="C834" s="112"/>
      <c r="D834" s="151"/>
    </row>
    <row r="835" spans="1:4" ht="12.75">
      <c r="A835" s="12"/>
      <c r="C835" s="112"/>
      <c r="D835" s="151"/>
    </row>
    <row r="836" spans="1:4" ht="12.75">
      <c r="A836" s="12"/>
      <c r="C836" s="112"/>
      <c r="D836" s="151"/>
    </row>
    <row r="837" spans="1:4" ht="12.75">
      <c r="A837" s="12"/>
      <c r="C837" s="112"/>
      <c r="D837" s="151"/>
    </row>
    <row r="838" spans="1:4" ht="12.75">
      <c r="A838" s="12"/>
      <c r="C838" s="112"/>
      <c r="D838" s="151"/>
    </row>
    <row r="839" spans="1:4" ht="12.75">
      <c r="A839" s="12"/>
      <c r="C839" s="112"/>
      <c r="D839" s="151"/>
    </row>
    <row r="840" spans="1:4" ht="12.75">
      <c r="A840" s="12"/>
      <c r="C840" s="112"/>
      <c r="D840" s="151"/>
    </row>
    <row r="841" spans="1:4" ht="12.75">
      <c r="A841" s="12"/>
      <c r="C841" s="112"/>
      <c r="D841" s="151"/>
    </row>
    <row r="842" spans="1:4" ht="12.75">
      <c r="A842" s="12"/>
      <c r="C842" s="112"/>
      <c r="D842" s="151"/>
    </row>
    <row r="843" spans="1:4" ht="12.75">
      <c r="A843" s="12"/>
      <c r="C843" s="112"/>
      <c r="D843" s="151"/>
    </row>
    <row r="844" spans="1:4" ht="12.75">
      <c r="A844" s="12"/>
      <c r="C844" s="112"/>
      <c r="D844" s="151"/>
    </row>
    <row r="845" spans="1:4" ht="12.75">
      <c r="A845" s="12"/>
      <c r="C845" s="112"/>
      <c r="D845" s="151"/>
    </row>
    <row r="846" spans="1:4" ht="12.75">
      <c r="A846" s="12"/>
      <c r="C846" s="112"/>
      <c r="D846" s="151"/>
    </row>
    <row r="847" spans="1:4" ht="12.75">
      <c r="A847" s="12"/>
      <c r="C847" s="112"/>
      <c r="D847" s="151"/>
    </row>
    <row r="848" spans="1:4" ht="12.75">
      <c r="A848" s="12"/>
      <c r="C848" s="112"/>
      <c r="D848" s="151"/>
    </row>
    <row r="849" spans="1:4" ht="12.75">
      <c r="A849" s="12"/>
      <c r="C849" s="112"/>
      <c r="D849" s="151"/>
    </row>
    <row r="850" spans="1:4" ht="12.75">
      <c r="A850" s="12"/>
      <c r="C850" s="112"/>
      <c r="D850" s="151"/>
    </row>
    <row r="851" spans="1:4" ht="12.75">
      <c r="A851" s="12"/>
      <c r="C851" s="112"/>
      <c r="D851" s="151"/>
    </row>
    <row r="852" spans="1:4" ht="12.75">
      <c r="A852" s="12"/>
      <c r="C852" s="112"/>
      <c r="D852" s="151"/>
    </row>
    <row r="853" spans="1:4" ht="12.75">
      <c r="A853" s="12"/>
      <c r="C853" s="112"/>
      <c r="D853" s="151"/>
    </row>
    <row r="854" spans="1:4" ht="12.75">
      <c r="A854" s="12"/>
      <c r="C854" s="112"/>
      <c r="D854" s="151"/>
    </row>
    <row r="855" spans="1:4" ht="12.75">
      <c r="A855" s="12"/>
      <c r="C855" s="112"/>
      <c r="D855" s="151"/>
    </row>
    <row r="856" spans="1:4" ht="12.75">
      <c r="A856" s="12"/>
      <c r="C856" s="112"/>
      <c r="D856" s="151"/>
    </row>
    <row r="857" spans="1:4" ht="12.75">
      <c r="A857" s="12"/>
      <c r="C857" s="112"/>
      <c r="D857" s="151"/>
    </row>
    <row r="858" spans="1:4" ht="12.75">
      <c r="A858" s="12"/>
      <c r="C858" s="112"/>
      <c r="D858" s="151"/>
    </row>
    <row r="859" spans="1:4" ht="12.75">
      <c r="A859" s="12"/>
      <c r="C859" s="112"/>
      <c r="D859" s="151"/>
    </row>
    <row r="860" spans="1:4" ht="12.75">
      <c r="A860" s="12"/>
      <c r="C860" s="112"/>
      <c r="D860" s="151"/>
    </row>
    <row r="861" spans="1:4" ht="12.75">
      <c r="A861" s="12"/>
      <c r="C861" s="112"/>
      <c r="D861" s="151"/>
    </row>
    <row r="862" spans="1:4" ht="12.75">
      <c r="A862" s="12"/>
      <c r="C862" s="112"/>
      <c r="D862" s="151"/>
    </row>
    <row r="863" spans="1:4" ht="12.75">
      <c r="A863" s="12"/>
      <c r="C863" s="112"/>
      <c r="D863" s="151"/>
    </row>
    <row r="864" spans="1:4" ht="12.75">
      <c r="A864" s="12"/>
      <c r="C864" s="112"/>
      <c r="D864" s="151"/>
    </row>
    <row r="865" spans="1:4" ht="12.75">
      <c r="A865" s="12"/>
      <c r="C865" s="112"/>
      <c r="D865" s="151"/>
    </row>
    <row r="866" spans="1:4" ht="12.75">
      <c r="A866" s="12"/>
      <c r="C866" s="112"/>
      <c r="D866" s="151"/>
    </row>
    <row r="867" spans="1:4" ht="12.75">
      <c r="A867" s="12"/>
      <c r="C867" s="112"/>
      <c r="D867" s="151"/>
    </row>
    <row r="868" spans="1:4" ht="12.75">
      <c r="A868" s="12"/>
      <c r="C868" s="112"/>
      <c r="D868" s="151"/>
    </row>
    <row r="869" spans="1:4" ht="12.75">
      <c r="A869" s="12"/>
      <c r="C869" s="112"/>
      <c r="D869" s="151"/>
    </row>
    <row r="870" spans="1:4" ht="12.75">
      <c r="A870" s="12"/>
      <c r="C870" s="112"/>
      <c r="D870" s="151"/>
    </row>
    <row r="871" spans="1:4" ht="12.75">
      <c r="A871" s="12"/>
      <c r="C871" s="112"/>
      <c r="D871" s="151"/>
    </row>
    <row r="872" spans="1:4" ht="12.75">
      <c r="A872" s="12"/>
      <c r="C872" s="112"/>
      <c r="D872" s="151"/>
    </row>
    <row r="873" spans="1:4" ht="12.75">
      <c r="A873" s="12"/>
      <c r="C873" s="112"/>
      <c r="D873" s="151"/>
    </row>
    <row r="874" spans="1:4" ht="12.75">
      <c r="A874" s="12"/>
      <c r="C874" s="112"/>
      <c r="D874" s="151"/>
    </row>
    <row r="875" spans="1:4" ht="12.75">
      <c r="A875" s="12"/>
      <c r="C875" s="112"/>
      <c r="D875" s="151"/>
    </row>
    <row r="876" spans="1:4" ht="12.75">
      <c r="A876" s="12"/>
      <c r="C876" s="112"/>
      <c r="D876" s="151"/>
    </row>
    <row r="877" spans="1:4" ht="12.75">
      <c r="A877" s="12"/>
      <c r="C877" s="112"/>
      <c r="D877" s="151"/>
    </row>
    <row r="878" spans="1:4" ht="12.75">
      <c r="A878" s="12"/>
      <c r="C878" s="112"/>
      <c r="D878" s="151"/>
    </row>
    <row r="879" spans="1:4" ht="12.75">
      <c r="A879" s="12"/>
      <c r="C879" s="112"/>
      <c r="D879" s="151"/>
    </row>
    <row r="880" spans="1:4" ht="12.75">
      <c r="A880" s="12"/>
      <c r="C880" s="112"/>
      <c r="D880" s="151"/>
    </row>
    <row r="881" spans="1:4" ht="12.75">
      <c r="A881" s="12"/>
      <c r="C881" s="112"/>
      <c r="D881" s="151"/>
    </row>
    <row r="882" spans="1:4" ht="12.75">
      <c r="A882" s="12"/>
      <c r="C882" s="112"/>
      <c r="D882" s="151"/>
    </row>
    <row r="883" spans="1:4" ht="12.75">
      <c r="A883" s="12"/>
      <c r="C883" s="112"/>
      <c r="D883" s="151"/>
    </row>
    <row r="884" spans="1:4" ht="12.75">
      <c r="A884" s="12"/>
      <c r="C884" s="112"/>
      <c r="D884" s="151"/>
    </row>
    <row r="885" spans="1:4" ht="12.75">
      <c r="A885" s="12"/>
      <c r="C885" s="112"/>
      <c r="D885" s="151"/>
    </row>
    <row r="886" spans="1:4" ht="12.75">
      <c r="A886" s="12"/>
      <c r="C886" s="112"/>
      <c r="D886" s="151"/>
    </row>
    <row r="887" spans="1:4" ht="12.75">
      <c r="A887" s="12"/>
      <c r="C887" s="112"/>
      <c r="D887" s="151"/>
    </row>
    <row r="888" spans="1:4" ht="12.75">
      <c r="A888" s="12"/>
      <c r="C888" s="112"/>
      <c r="D888" s="151"/>
    </row>
    <row r="889" spans="1:4" ht="12.75">
      <c r="A889" s="12"/>
      <c r="C889" s="112"/>
      <c r="D889" s="151"/>
    </row>
    <row r="890" spans="1:4" ht="12.75">
      <c r="A890" s="12"/>
      <c r="C890" s="112"/>
      <c r="D890" s="151"/>
    </row>
    <row r="891" spans="1:4" ht="12.75">
      <c r="A891" s="12"/>
      <c r="C891" s="112"/>
      <c r="D891" s="151"/>
    </row>
    <row r="892" spans="1:4" ht="12.75">
      <c r="A892" s="12"/>
      <c r="C892" s="112"/>
      <c r="D892" s="151"/>
    </row>
    <row r="893" spans="1:4" ht="12.75">
      <c r="A893" s="12"/>
      <c r="C893" s="112"/>
      <c r="D893" s="151"/>
    </row>
    <row r="894" spans="1:4" ht="12.75">
      <c r="A894" s="12"/>
      <c r="C894" s="112"/>
      <c r="D894" s="151"/>
    </row>
    <row r="895" spans="1:4" ht="12.75">
      <c r="A895" s="12"/>
      <c r="C895" s="112"/>
      <c r="D895" s="151"/>
    </row>
    <row r="896" spans="1:4" ht="12.75">
      <c r="A896" s="12"/>
      <c r="C896" s="112"/>
      <c r="D896" s="151"/>
    </row>
    <row r="897" spans="1:4" ht="12.75">
      <c r="A897" s="12"/>
      <c r="C897" s="112"/>
      <c r="D897" s="151"/>
    </row>
    <row r="898" spans="1:4" ht="12.75">
      <c r="A898" s="12"/>
      <c r="C898" s="112"/>
      <c r="D898" s="151"/>
    </row>
    <row r="899" spans="1:4" ht="12.75">
      <c r="A899" s="12"/>
      <c r="C899" s="112"/>
      <c r="D899" s="151"/>
    </row>
    <row r="900" spans="1:4" ht="12.75">
      <c r="A900" s="12"/>
      <c r="C900" s="112"/>
      <c r="D900" s="151"/>
    </row>
    <row r="901" spans="1:4" ht="12.75">
      <c r="A901" s="12"/>
      <c r="C901" s="112"/>
      <c r="D901" s="151"/>
    </row>
    <row r="902" spans="1:4" ht="12.75">
      <c r="A902" s="12"/>
      <c r="C902" s="112"/>
      <c r="D902" s="151"/>
    </row>
    <row r="903" spans="1:4" ht="12.75">
      <c r="A903" s="12"/>
      <c r="C903" s="112"/>
      <c r="D903" s="151"/>
    </row>
    <row r="904" spans="1:4" ht="12.75">
      <c r="A904" s="12"/>
      <c r="C904" s="112"/>
      <c r="D904" s="151"/>
    </row>
    <row r="905" spans="1:4" ht="12.75">
      <c r="A905" s="12"/>
      <c r="C905" s="112"/>
      <c r="D905" s="151"/>
    </row>
    <row r="906" spans="1:4" ht="12.75">
      <c r="A906" s="12"/>
      <c r="C906" s="112"/>
      <c r="D906" s="151"/>
    </row>
    <row r="907" spans="1:4" ht="12.75">
      <c r="A907" s="12"/>
      <c r="C907" s="112"/>
      <c r="D907" s="151"/>
    </row>
    <row r="908" spans="1:4" ht="12.75">
      <c r="A908" s="12"/>
      <c r="C908" s="112"/>
      <c r="D908" s="151"/>
    </row>
    <row r="909" spans="1:4" ht="12.75">
      <c r="A909" s="12"/>
      <c r="C909" s="112"/>
      <c r="D909" s="151"/>
    </row>
    <row r="910" spans="1:4" ht="12.75">
      <c r="A910" s="12"/>
      <c r="C910" s="112"/>
      <c r="D910" s="151"/>
    </row>
    <row r="911" spans="1:4" ht="12.75">
      <c r="A911" s="12"/>
      <c r="C911" s="112"/>
      <c r="D911" s="151"/>
    </row>
    <row r="912" spans="1:4" ht="12.75">
      <c r="A912" s="12"/>
      <c r="C912" s="112"/>
      <c r="D912" s="151"/>
    </row>
    <row r="913" spans="1:4" ht="12.75">
      <c r="A913" s="12"/>
      <c r="C913" s="112"/>
      <c r="D913" s="151"/>
    </row>
    <row r="914" spans="1:4" ht="12.75">
      <c r="A914" s="12"/>
      <c r="C914" s="112"/>
      <c r="D914" s="151"/>
    </row>
    <row r="915" spans="1:4" ht="12.75">
      <c r="A915" s="12"/>
      <c r="C915" s="112"/>
      <c r="D915" s="151"/>
    </row>
    <row r="916" spans="1:4" ht="12.75">
      <c r="A916" s="12"/>
      <c r="C916" s="112"/>
      <c r="D916" s="151"/>
    </row>
    <row r="917" spans="1:4" ht="12.75">
      <c r="A917" s="12"/>
      <c r="C917" s="112"/>
      <c r="D917" s="151"/>
    </row>
    <row r="918" spans="1:4" ht="12.75">
      <c r="A918" s="12"/>
      <c r="C918" s="112"/>
      <c r="D918" s="151"/>
    </row>
    <row r="919" spans="1:4" ht="12.75">
      <c r="A919" s="12"/>
      <c r="C919" s="112"/>
      <c r="D919" s="151"/>
    </row>
    <row r="920" spans="1:4" ht="12.75">
      <c r="A920" s="12"/>
      <c r="C920" s="112"/>
      <c r="D920" s="151"/>
    </row>
    <row r="921" spans="1:4" ht="12.75">
      <c r="A921" s="12"/>
      <c r="C921" s="112"/>
      <c r="D921" s="151"/>
    </row>
    <row r="922" spans="1:4" ht="12.75">
      <c r="A922" s="12"/>
      <c r="C922" s="112"/>
      <c r="D922" s="151"/>
    </row>
    <row r="923" spans="1:4" ht="12.75">
      <c r="A923" s="12"/>
      <c r="C923" s="112"/>
      <c r="D923" s="151"/>
    </row>
    <row r="924" spans="1:4" ht="12.75">
      <c r="A924" s="12"/>
      <c r="C924" s="112"/>
      <c r="D924" s="151"/>
    </row>
    <row r="925" spans="1:4" ht="12.75">
      <c r="A925" s="12"/>
      <c r="C925" s="112"/>
      <c r="D925" s="151"/>
    </row>
    <row r="926" spans="1:4" ht="12.75">
      <c r="A926" s="12"/>
      <c r="C926" s="112"/>
      <c r="D926" s="151"/>
    </row>
    <row r="927" spans="1:4" ht="12.75">
      <c r="A927" s="12"/>
      <c r="C927" s="112"/>
      <c r="D927" s="151"/>
    </row>
    <row r="928" spans="1:4" ht="12.75">
      <c r="A928" s="12"/>
      <c r="C928" s="112"/>
      <c r="D928" s="151"/>
    </row>
    <row r="929" spans="1:4" ht="12.75">
      <c r="A929" s="12"/>
      <c r="C929" s="112"/>
      <c r="D929" s="151"/>
    </row>
    <row r="930" spans="1:4" ht="12.75">
      <c r="A930" s="12"/>
      <c r="C930" s="112"/>
      <c r="D930" s="151"/>
    </row>
    <row r="931" spans="1:4" ht="12.75">
      <c r="A931" s="12"/>
      <c r="C931" s="112"/>
      <c r="D931" s="151"/>
    </row>
    <row r="932" spans="1:4" ht="12.75">
      <c r="A932" s="12"/>
      <c r="C932" s="112"/>
      <c r="D932" s="151"/>
    </row>
    <row r="933" spans="1:4" ht="12.75">
      <c r="A933" s="12"/>
      <c r="C933" s="112"/>
      <c r="D933" s="151"/>
    </row>
    <row r="934" spans="1:4" ht="12.75">
      <c r="A934" s="12"/>
      <c r="C934" s="112"/>
      <c r="D934" s="151"/>
    </row>
    <row r="935" spans="1:4" ht="12.75">
      <c r="A935" s="12"/>
      <c r="C935" s="112"/>
      <c r="D935" s="151"/>
    </row>
    <row r="936" spans="1:4" ht="12.75">
      <c r="A936" s="12"/>
      <c r="C936" s="112"/>
      <c r="D936" s="151"/>
    </row>
    <row r="937" spans="1:4" ht="12.75">
      <c r="A937" s="12"/>
      <c r="C937" s="112"/>
      <c r="D937" s="151"/>
    </row>
    <row r="938" spans="1:4" ht="12.75">
      <c r="A938" s="12"/>
      <c r="C938" s="112"/>
      <c r="D938" s="151"/>
    </row>
    <row r="939" spans="1:4" ht="12.75">
      <c r="A939" s="12"/>
      <c r="C939" s="112"/>
      <c r="D939" s="151"/>
    </row>
    <row r="940" spans="1:4" ht="12.75">
      <c r="A940" s="12"/>
      <c r="C940" s="112"/>
      <c r="D940" s="151"/>
    </row>
    <row r="941" spans="1:4" ht="12.75">
      <c r="A941" s="12"/>
      <c r="C941" s="112"/>
      <c r="D941" s="151"/>
    </row>
    <row r="942" spans="1:4" ht="12.75">
      <c r="A942" s="12"/>
      <c r="C942" s="112"/>
      <c r="D942" s="151"/>
    </row>
    <row r="943" spans="1:4" ht="12.75">
      <c r="A943" s="12"/>
      <c r="C943" s="112"/>
      <c r="D943" s="151"/>
    </row>
    <row r="944" spans="1:4" ht="12.75">
      <c r="A944" s="12"/>
      <c r="C944" s="112"/>
      <c r="D944" s="151"/>
    </row>
    <row r="945" spans="1:4" ht="12.75">
      <c r="A945" s="12"/>
      <c r="C945" s="112"/>
      <c r="D945" s="151"/>
    </row>
    <row r="946" spans="1:4" ht="12.75">
      <c r="A946" s="12"/>
      <c r="C946" s="112"/>
      <c r="D946" s="151"/>
    </row>
    <row r="947" spans="1:4" ht="12.75">
      <c r="A947" s="12"/>
      <c r="C947" s="112"/>
      <c r="D947" s="151"/>
    </row>
    <row r="948" spans="1:4" ht="12.75">
      <c r="A948" s="12"/>
      <c r="C948" s="112"/>
      <c r="D948" s="151"/>
    </row>
    <row r="949" spans="1:4" ht="12.75">
      <c r="A949" s="12"/>
      <c r="C949" s="112"/>
      <c r="D949" s="151"/>
    </row>
    <row r="950" spans="1:4" ht="12.75">
      <c r="A950" s="12"/>
      <c r="C950" s="112"/>
      <c r="D950" s="151"/>
    </row>
    <row r="951" spans="1:4" ht="12.75">
      <c r="A951" s="12"/>
      <c r="C951" s="112"/>
      <c r="D951" s="151"/>
    </row>
    <row r="952" spans="1:4" ht="12.75">
      <c r="A952" s="12"/>
      <c r="C952" s="112"/>
      <c r="D952" s="151"/>
    </row>
    <row r="953" spans="1:4" ht="12.75">
      <c r="A953" s="12"/>
      <c r="C953" s="112"/>
      <c r="D953" s="151"/>
    </row>
    <row r="954" spans="1:4" ht="12.75">
      <c r="A954" s="12"/>
      <c r="C954" s="112"/>
      <c r="D954" s="151"/>
    </row>
    <row r="955" spans="1:4" ht="12.75">
      <c r="A955" s="12"/>
      <c r="C955" s="112"/>
      <c r="D955" s="151"/>
    </row>
    <row r="956" spans="1:4" ht="12.75">
      <c r="A956" s="12"/>
      <c r="C956" s="112"/>
      <c r="D956" s="151"/>
    </row>
    <row r="957" spans="1:4" ht="12.75">
      <c r="A957" s="12"/>
      <c r="C957" s="112"/>
      <c r="D957" s="151"/>
    </row>
    <row r="958" spans="1:4" ht="12.75">
      <c r="A958" s="12"/>
      <c r="C958" s="112"/>
      <c r="D958" s="151"/>
    </row>
    <row r="959" spans="1:4" ht="12.75">
      <c r="A959" s="12"/>
      <c r="C959" s="112"/>
      <c r="D959" s="151"/>
    </row>
    <row r="960" spans="1:4" ht="12.75">
      <c r="A960" s="12"/>
      <c r="C960" s="112"/>
      <c r="D960" s="151"/>
    </row>
    <row r="961" spans="1:4" ht="12.75">
      <c r="A961" s="12"/>
      <c r="C961" s="112"/>
      <c r="D961" s="151"/>
    </row>
    <row r="962" spans="1:4" ht="12.75">
      <c r="A962" s="12"/>
      <c r="C962" s="112"/>
      <c r="D962" s="151"/>
    </row>
    <row r="963" spans="1:4" ht="12.75">
      <c r="A963" s="12"/>
      <c r="C963" s="112"/>
      <c r="D963" s="151"/>
    </row>
    <row r="964" spans="1:4" ht="12.75">
      <c r="A964" s="12"/>
      <c r="C964" s="112"/>
      <c r="D964" s="151"/>
    </row>
    <row r="965" spans="1:4" ht="12.75">
      <c r="A965" s="12"/>
      <c r="C965" s="112"/>
      <c r="D965" s="151"/>
    </row>
    <row r="966" spans="1:4" ht="12.75">
      <c r="A966" s="12"/>
      <c r="C966" s="112"/>
      <c r="D966" s="151"/>
    </row>
    <row r="967" spans="1:4" ht="12.75">
      <c r="A967" s="12"/>
      <c r="C967" s="112"/>
      <c r="D967" s="151"/>
    </row>
    <row r="968" spans="1:4" ht="12.75">
      <c r="A968" s="12"/>
      <c r="C968" s="112"/>
      <c r="D968" s="151"/>
    </row>
    <row r="969" spans="1:4" ht="12.75">
      <c r="A969" s="12"/>
      <c r="C969" s="112"/>
      <c r="D969" s="151"/>
    </row>
    <row r="970" spans="1:4" ht="12.75">
      <c r="A970" s="12"/>
      <c r="C970" s="112"/>
      <c r="D970" s="151"/>
    </row>
    <row r="971" spans="1:4" ht="12.75">
      <c r="A971" s="12"/>
      <c r="C971" s="112"/>
      <c r="D971" s="151"/>
    </row>
    <row r="972" spans="1:4" ht="12.75">
      <c r="A972" s="12"/>
      <c r="C972" s="112"/>
      <c r="D972" s="151"/>
    </row>
    <row r="973" spans="1:4" ht="12.75">
      <c r="A973" s="12"/>
      <c r="C973" s="112"/>
      <c r="D973" s="151"/>
    </row>
    <row r="974" spans="1:4" ht="12.75">
      <c r="A974" s="12"/>
      <c r="C974" s="112"/>
      <c r="D974" s="151"/>
    </row>
    <row r="975" spans="1:4" ht="12.75">
      <c r="A975" s="12"/>
      <c r="C975" s="112"/>
      <c r="D975" s="151"/>
    </row>
    <row r="976" spans="1:4" ht="12.75">
      <c r="A976" s="12"/>
      <c r="C976" s="112"/>
      <c r="D976" s="151"/>
    </row>
  </sheetData>
  <sheetProtection/>
  <mergeCells count="60">
    <mergeCell ref="A3:D3"/>
    <mergeCell ref="A5:D5"/>
    <mergeCell ref="A65:D65"/>
    <mergeCell ref="A73:D73"/>
    <mergeCell ref="A102:D102"/>
    <mergeCell ref="A130:D130"/>
    <mergeCell ref="A80:D80"/>
    <mergeCell ref="A92:B92"/>
    <mergeCell ref="B79:C79"/>
    <mergeCell ref="A160:D160"/>
    <mergeCell ref="A180:D180"/>
    <mergeCell ref="A193:D193"/>
    <mergeCell ref="B458:C458"/>
    <mergeCell ref="A194:D194"/>
    <mergeCell ref="A205:D205"/>
    <mergeCell ref="B457:C457"/>
    <mergeCell ref="B456:C456"/>
    <mergeCell ref="A228:D228"/>
    <mergeCell ref="B314:C314"/>
    <mergeCell ref="A159:B159"/>
    <mergeCell ref="B436:C436"/>
    <mergeCell ref="A315:D315"/>
    <mergeCell ref="A93:D93"/>
    <mergeCell ref="B101:C101"/>
    <mergeCell ref="B236:C236"/>
    <mergeCell ref="A237:D237"/>
    <mergeCell ref="A243:B243"/>
    <mergeCell ref="A301:D301"/>
    <mergeCell ref="A306:D306"/>
    <mergeCell ref="A288:D288"/>
    <mergeCell ref="A286:D286"/>
    <mergeCell ref="A244:D244"/>
    <mergeCell ref="A284:C284"/>
    <mergeCell ref="A329:D329"/>
    <mergeCell ref="A348:D348"/>
    <mergeCell ref="A385:B385"/>
    <mergeCell ref="B328:C328"/>
    <mergeCell ref="A320:B320"/>
    <mergeCell ref="A321:D321"/>
    <mergeCell ref="A431:D431"/>
    <mergeCell ref="B445:C445"/>
    <mergeCell ref="A386:D386"/>
    <mergeCell ref="A398:D398"/>
    <mergeCell ref="A402:D402"/>
    <mergeCell ref="B442:C442"/>
    <mergeCell ref="A433:D433"/>
    <mergeCell ref="A443:D443"/>
    <mergeCell ref="B404:C404"/>
    <mergeCell ref="A405:D405"/>
    <mergeCell ref="A406:D406"/>
    <mergeCell ref="A420:D420"/>
    <mergeCell ref="B425:C425"/>
    <mergeCell ref="A426:D426"/>
    <mergeCell ref="B450:C450"/>
    <mergeCell ref="A437:D437"/>
    <mergeCell ref="B439:C439"/>
    <mergeCell ref="A451:D451"/>
    <mergeCell ref="B453:C453"/>
    <mergeCell ref="A440:D440"/>
    <mergeCell ref="A446:D446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70" r:id="rId1"/>
  <headerFooter alignWithMargins="0">
    <oddFooter>&amp;CStrona &amp;P z &amp;N</oddFooter>
  </headerFooter>
  <rowBreaks count="5" manualBreakCount="5">
    <brk id="79" max="5" man="1"/>
    <brk id="159" max="5" man="1"/>
    <brk id="243" max="5" man="1"/>
    <brk id="284" max="5" man="1"/>
    <brk id="45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30"/>
  <sheetViews>
    <sheetView tabSelected="1" zoomScale="60" zoomScaleNormal="60" zoomScaleSheetLayoutView="55" zoomScalePageLayoutView="0" workbookViewId="0" topLeftCell="D1">
      <pane ySplit="5" topLeftCell="A6" activePane="bottomLeft" state="frozen"/>
      <selection pane="topLeft" activeCell="A1" sqref="A1"/>
      <selection pane="bottomLeft" activeCell="AB32" sqref="AB32"/>
    </sheetView>
  </sheetViews>
  <sheetFormatPr defaultColWidth="9.140625" defaultRowHeight="12.75"/>
  <cols>
    <col min="1" max="1" width="4.57421875" style="2" customWidth="1"/>
    <col min="2" max="2" width="18.00390625" style="2" customWidth="1"/>
    <col min="3" max="3" width="14.00390625" style="2" customWidth="1"/>
    <col min="4" max="4" width="23.00390625" style="5" customWidth="1"/>
    <col min="5" max="5" width="10.8515625" style="2" customWidth="1"/>
    <col min="6" max="6" width="15.8515625" style="2" customWidth="1"/>
    <col min="7" max="7" width="11.57421875" style="3" customWidth="1"/>
    <col min="8" max="8" width="10.8515625" style="3" customWidth="1"/>
    <col min="9" max="9" width="12.57421875" style="2" customWidth="1"/>
    <col min="10" max="10" width="13.421875" style="2" customWidth="1"/>
    <col min="11" max="11" width="9.140625" style="2" customWidth="1"/>
    <col min="12" max="12" width="12.421875" style="2" customWidth="1"/>
    <col min="13" max="13" width="11.8515625" style="2" hidden="1" customWidth="1"/>
    <col min="14" max="14" width="17.8515625" style="2" customWidth="1"/>
    <col min="15" max="15" width="31.421875" style="2" hidden="1" customWidth="1"/>
    <col min="16" max="16" width="11.8515625" style="2" customWidth="1"/>
    <col min="17" max="17" width="16.00390625" style="2" customWidth="1"/>
    <col min="18" max="20" width="15.00390625" style="2" customWidth="1"/>
    <col min="21" max="21" width="11.8515625" style="2" customWidth="1"/>
    <col min="22" max="22" width="11.421875" style="2" customWidth="1"/>
    <col min="23" max="23" width="11.28125" style="2" customWidth="1"/>
    <col min="24" max="24" width="11.00390625" style="2" customWidth="1"/>
    <col min="25" max="16384" width="9.140625" style="2" customWidth="1"/>
  </cols>
  <sheetData>
    <row r="1" spans="1:7" ht="18.75" thickBot="1">
      <c r="A1" s="101" t="s">
        <v>842</v>
      </c>
      <c r="G1" s="18"/>
    </row>
    <row r="2" spans="1:28" ht="23.25" customHeight="1" thickBot="1">
      <c r="A2" s="587" t="s">
        <v>83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79" t="s">
        <v>83</v>
      </c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1"/>
    </row>
    <row r="3" spans="1:28" s="8" customFormat="1" ht="18" customHeight="1">
      <c r="A3" s="589" t="s">
        <v>21</v>
      </c>
      <c r="B3" s="582" t="s">
        <v>22</v>
      </c>
      <c r="C3" s="582" t="s">
        <v>23</v>
      </c>
      <c r="D3" s="582" t="s">
        <v>24</v>
      </c>
      <c r="E3" s="582" t="s">
        <v>25</v>
      </c>
      <c r="F3" s="582" t="s">
        <v>84</v>
      </c>
      <c r="G3" s="582" t="s">
        <v>68</v>
      </c>
      <c r="H3" s="582" t="s">
        <v>26</v>
      </c>
      <c r="I3" s="582" t="s">
        <v>11</v>
      </c>
      <c r="J3" s="582" t="s">
        <v>85</v>
      </c>
      <c r="K3" s="582" t="s">
        <v>12</v>
      </c>
      <c r="L3" s="582" t="s">
        <v>13</v>
      </c>
      <c r="M3" s="584" t="s">
        <v>21</v>
      </c>
      <c r="N3" s="582" t="s">
        <v>69</v>
      </c>
      <c r="O3" s="582" t="s">
        <v>70</v>
      </c>
      <c r="P3" s="582" t="s">
        <v>17</v>
      </c>
      <c r="Q3" s="582" t="s">
        <v>14</v>
      </c>
      <c r="R3" s="582" t="s">
        <v>86</v>
      </c>
      <c r="S3" s="582" t="s">
        <v>87</v>
      </c>
      <c r="T3" s="582"/>
      <c r="U3" s="582" t="s">
        <v>71</v>
      </c>
      <c r="V3" s="582"/>
      <c r="W3" s="582" t="s">
        <v>72</v>
      </c>
      <c r="X3" s="582"/>
      <c r="Y3" s="573" t="s">
        <v>942</v>
      </c>
      <c r="Z3" s="574"/>
      <c r="AA3" s="574"/>
      <c r="AB3" s="575"/>
    </row>
    <row r="4" spans="1:28" s="8" customFormat="1" ht="24" customHeight="1">
      <c r="A4" s="590"/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5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76"/>
      <c r="Z4" s="577"/>
      <c r="AA4" s="577"/>
      <c r="AB4" s="578"/>
    </row>
    <row r="5" spans="1:28" s="8" customFormat="1" ht="42" customHeight="1" thickBot="1">
      <c r="A5" s="591"/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86"/>
      <c r="N5" s="529"/>
      <c r="O5" s="529"/>
      <c r="P5" s="529"/>
      <c r="Q5" s="529"/>
      <c r="R5" s="529"/>
      <c r="S5" s="31" t="s">
        <v>15</v>
      </c>
      <c r="T5" s="31" t="s">
        <v>16</v>
      </c>
      <c r="U5" s="31" t="s">
        <v>27</v>
      </c>
      <c r="V5" s="31" t="s">
        <v>28</v>
      </c>
      <c r="W5" s="31" t="s">
        <v>27</v>
      </c>
      <c r="X5" s="31" t="s">
        <v>28</v>
      </c>
      <c r="Y5" s="456" t="s">
        <v>943</v>
      </c>
      <c r="Z5" s="456" t="s">
        <v>944</v>
      </c>
      <c r="AA5" s="456" t="s">
        <v>945</v>
      </c>
      <c r="AB5" s="467" t="s">
        <v>946</v>
      </c>
    </row>
    <row r="6" spans="1:28" ht="18.75" customHeight="1" thickBot="1">
      <c r="A6" s="512" t="s">
        <v>120</v>
      </c>
      <c r="B6" s="516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  <c r="AA6" s="516"/>
      <c r="AB6" s="550"/>
    </row>
    <row r="7" spans="1:28" s="8" customFormat="1" ht="42.75" customHeight="1">
      <c r="A7" s="42">
        <v>1</v>
      </c>
      <c r="B7" s="179" t="s">
        <v>293</v>
      </c>
      <c r="C7" s="179" t="s">
        <v>294</v>
      </c>
      <c r="D7" s="179" t="s">
        <v>295</v>
      </c>
      <c r="E7" s="179" t="s">
        <v>296</v>
      </c>
      <c r="F7" s="179" t="s">
        <v>297</v>
      </c>
      <c r="G7" s="179">
        <v>1.2</v>
      </c>
      <c r="H7" s="179">
        <v>2000</v>
      </c>
      <c r="I7" s="179">
        <v>2000</v>
      </c>
      <c r="J7" s="181"/>
      <c r="K7" s="179">
        <v>5</v>
      </c>
      <c r="L7" s="83"/>
      <c r="M7" s="83"/>
      <c r="N7" s="179" t="s">
        <v>298</v>
      </c>
      <c r="O7" s="179" t="s">
        <v>195</v>
      </c>
      <c r="P7" s="179">
        <v>120616</v>
      </c>
      <c r="Q7" s="179" t="s">
        <v>300</v>
      </c>
      <c r="R7" s="179">
        <v>32089.9</v>
      </c>
      <c r="S7" s="179" t="s">
        <v>302</v>
      </c>
      <c r="T7" s="478">
        <v>2600</v>
      </c>
      <c r="U7" s="183">
        <v>42558</v>
      </c>
      <c r="V7" s="183">
        <v>42922</v>
      </c>
      <c r="W7" s="183">
        <v>42558</v>
      </c>
      <c r="X7" s="464">
        <v>42922</v>
      </c>
      <c r="Y7" s="472" t="s">
        <v>4</v>
      </c>
      <c r="Z7" s="472" t="s">
        <v>4</v>
      </c>
      <c r="AA7" s="472" t="s">
        <v>4</v>
      </c>
      <c r="AB7" s="473"/>
    </row>
    <row r="8" spans="1:28" s="8" customFormat="1" ht="42.75" customHeight="1" thickBot="1">
      <c r="A8" s="43">
        <v>2</v>
      </c>
      <c r="B8" s="338" t="s">
        <v>329</v>
      </c>
      <c r="C8" s="338" t="s">
        <v>330</v>
      </c>
      <c r="D8" s="338" t="s">
        <v>331</v>
      </c>
      <c r="E8" s="338" t="s">
        <v>332</v>
      </c>
      <c r="F8" s="338" t="s">
        <v>297</v>
      </c>
      <c r="G8" s="338">
        <v>1582</v>
      </c>
      <c r="H8" s="338">
        <v>2009</v>
      </c>
      <c r="I8" s="338">
        <v>2009</v>
      </c>
      <c r="J8" s="462">
        <v>42589</v>
      </c>
      <c r="K8" s="338">
        <v>5</v>
      </c>
      <c r="L8" s="180"/>
      <c r="M8" s="180"/>
      <c r="N8" s="338" t="s">
        <v>299</v>
      </c>
      <c r="O8" s="338" t="s">
        <v>195</v>
      </c>
      <c r="P8" s="338">
        <v>51958</v>
      </c>
      <c r="Q8" s="338" t="s">
        <v>301</v>
      </c>
      <c r="R8" s="338">
        <v>59959.68</v>
      </c>
      <c r="S8" s="338" t="s">
        <v>303</v>
      </c>
      <c r="T8" s="455">
        <v>24400</v>
      </c>
      <c r="U8" s="463">
        <v>42586</v>
      </c>
      <c r="V8" s="463">
        <v>42950</v>
      </c>
      <c r="W8" s="463">
        <v>42586</v>
      </c>
      <c r="X8" s="465">
        <v>42950</v>
      </c>
      <c r="Y8" s="474" t="s">
        <v>4</v>
      </c>
      <c r="Z8" s="474" t="s">
        <v>4</v>
      </c>
      <c r="AA8" s="474" t="s">
        <v>4</v>
      </c>
      <c r="AB8" s="475" t="s">
        <v>4</v>
      </c>
    </row>
    <row r="9" spans="1:28" ht="18.75" customHeight="1" thickBot="1">
      <c r="A9" s="512" t="s">
        <v>930</v>
      </c>
      <c r="B9" s="516"/>
      <c r="C9" s="516"/>
      <c r="D9" s="516"/>
      <c r="E9" s="516"/>
      <c r="F9" s="516"/>
      <c r="G9" s="516"/>
      <c r="H9" s="516"/>
      <c r="I9" s="516"/>
      <c r="J9" s="516"/>
      <c r="K9" s="516"/>
      <c r="L9" s="516"/>
      <c r="M9" s="516"/>
      <c r="N9" s="516"/>
      <c r="O9" s="516"/>
      <c r="P9" s="516"/>
      <c r="Q9" s="516"/>
      <c r="R9" s="516"/>
      <c r="S9" s="516"/>
      <c r="T9" s="516"/>
      <c r="U9" s="516"/>
      <c r="V9" s="516"/>
      <c r="W9" s="516"/>
      <c r="X9" s="516"/>
      <c r="Y9" s="516"/>
      <c r="Z9" s="516"/>
      <c r="AA9" s="516"/>
      <c r="AB9" s="550"/>
    </row>
    <row r="10" spans="1:28" s="8" customFormat="1" ht="42.75" customHeight="1">
      <c r="A10" s="42">
        <v>1</v>
      </c>
      <c r="B10" s="179" t="s">
        <v>642</v>
      </c>
      <c r="C10" s="179" t="s">
        <v>643</v>
      </c>
      <c r="D10" s="179" t="s">
        <v>644</v>
      </c>
      <c r="E10" s="179" t="s">
        <v>645</v>
      </c>
      <c r="F10" s="179" t="s">
        <v>646</v>
      </c>
      <c r="G10" s="179">
        <v>2200</v>
      </c>
      <c r="H10" s="179">
        <v>2011</v>
      </c>
      <c r="I10" s="39"/>
      <c r="J10" s="39"/>
      <c r="K10" s="179">
        <v>2</v>
      </c>
      <c r="L10" s="122"/>
      <c r="M10" s="39"/>
      <c r="N10" s="179">
        <v>6000</v>
      </c>
      <c r="O10" s="179" t="s">
        <v>352</v>
      </c>
      <c r="P10" s="39"/>
      <c r="Q10" s="179" t="s">
        <v>667</v>
      </c>
      <c r="R10" s="179">
        <v>204900</v>
      </c>
      <c r="S10" s="39"/>
      <c r="T10" s="39"/>
      <c r="U10" s="46" t="s">
        <v>937</v>
      </c>
      <c r="V10" s="46" t="s">
        <v>933</v>
      </c>
      <c r="W10" s="46"/>
      <c r="X10" s="46"/>
      <c r="Y10" s="84" t="s">
        <v>4</v>
      </c>
      <c r="Z10" s="84" t="s">
        <v>4</v>
      </c>
      <c r="AA10" s="84"/>
      <c r="AB10" s="85"/>
    </row>
    <row r="11" spans="1:28" s="8" customFormat="1" ht="42.75" customHeight="1">
      <c r="A11" s="37">
        <v>2</v>
      </c>
      <c r="B11" s="134" t="s">
        <v>647</v>
      </c>
      <c r="C11" s="134" t="s">
        <v>648</v>
      </c>
      <c r="D11" s="134" t="s">
        <v>649</v>
      </c>
      <c r="E11" s="134" t="s">
        <v>650</v>
      </c>
      <c r="F11" s="134" t="s">
        <v>651</v>
      </c>
      <c r="G11" s="134">
        <v>3120</v>
      </c>
      <c r="H11" s="134">
        <v>2006</v>
      </c>
      <c r="I11" s="34"/>
      <c r="J11" s="34"/>
      <c r="K11" s="134">
        <v>1</v>
      </c>
      <c r="L11" s="34"/>
      <c r="M11" s="34"/>
      <c r="N11" s="134"/>
      <c r="O11" s="134" t="s">
        <v>352</v>
      </c>
      <c r="P11" s="34"/>
      <c r="Q11" s="134" t="s">
        <v>667</v>
      </c>
      <c r="R11" s="134">
        <v>57000</v>
      </c>
      <c r="S11" s="34"/>
      <c r="T11" s="34"/>
      <c r="U11" s="1" t="s">
        <v>938</v>
      </c>
      <c r="V11" s="1" t="s">
        <v>934</v>
      </c>
      <c r="W11" s="1"/>
      <c r="X11" s="1"/>
      <c r="Y11" s="140" t="s">
        <v>4</v>
      </c>
      <c r="Z11" s="140" t="s">
        <v>4</v>
      </c>
      <c r="AA11" s="140"/>
      <c r="AB11" s="468"/>
    </row>
    <row r="12" spans="1:28" s="8" customFormat="1" ht="42.75" customHeight="1">
      <c r="A12" s="37">
        <v>3</v>
      </c>
      <c r="B12" s="134" t="s">
        <v>652</v>
      </c>
      <c r="C12" s="134" t="s">
        <v>653</v>
      </c>
      <c r="D12" s="134">
        <v>7054</v>
      </c>
      <c r="E12" s="134" t="s">
        <v>654</v>
      </c>
      <c r="F12" s="134" t="s">
        <v>655</v>
      </c>
      <c r="G12" s="134"/>
      <c r="H12" s="134">
        <v>1981</v>
      </c>
      <c r="I12" s="34"/>
      <c r="J12" s="34"/>
      <c r="K12" s="134"/>
      <c r="L12" s="34"/>
      <c r="M12" s="34"/>
      <c r="N12" s="134">
        <v>6000</v>
      </c>
      <c r="O12" s="134" t="s">
        <v>352</v>
      </c>
      <c r="P12" s="34"/>
      <c r="Q12" s="134" t="s">
        <v>667</v>
      </c>
      <c r="R12" s="134">
        <v>6523.64</v>
      </c>
      <c r="S12" s="34"/>
      <c r="T12" s="34"/>
      <c r="U12" s="1" t="s">
        <v>851</v>
      </c>
      <c r="V12" s="1" t="s">
        <v>939</v>
      </c>
      <c r="W12" s="1"/>
      <c r="X12" s="1"/>
      <c r="Y12" s="140" t="s">
        <v>4</v>
      </c>
      <c r="Z12" s="140"/>
      <c r="AA12" s="140"/>
      <c r="AB12" s="468"/>
    </row>
    <row r="13" spans="1:28" s="8" customFormat="1" ht="42.75" customHeight="1">
      <c r="A13" s="37">
        <v>4</v>
      </c>
      <c r="B13" s="134" t="s">
        <v>655</v>
      </c>
      <c r="C13" s="134" t="s">
        <v>656</v>
      </c>
      <c r="D13" s="134">
        <v>4628</v>
      </c>
      <c r="E13" s="134" t="s">
        <v>657</v>
      </c>
      <c r="F13" s="134" t="s">
        <v>655</v>
      </c>
      <c r="G13" s="134"/>
      <c r="H13" s="134">
        <v>1995</v>
      </c>
      <c r="I13" s="34"/>
      <c r="J13" s="34"/>
      <c r="K13" s="134"/>
      <c r="L13" s="34"/>
      <c r="M13" s="34"/>
      <c r="N13" s="134">
        <v>4500</v>
      </c>
      <c r="O13" s="134" t="s">
        <v>352</v>
      </c>
      <c r="P13" s="34"/>
      <c r="Q13" s="134" t="s">
        <v>667</v>
      </c>
      <c r="R13" s="134">
        <v>7333</v>
      </c>
      <c r="S13" s="34"/>
      <c r="T13" s="34"/>
      <c r="U13" s="1" t="s">
        <v>851</v>
      </c>
      <c r="V13" s="1" t="s">
        <v>939</v>
      </c>
      <c r="W13" s="1"/>
      <c r="X13" s="1"/>
      <c r="Y13" s="140" t="s">
        <v>4</v>
      </c>
      <c r="Z13" s="140"/>
      <c r="AA13" s="140"/>
      <c r="AB13" s="468"/>
    </row>
    <row r="14" spans="1:28" s="8" customFormat="1" ht="42.75" customHeight="1">
      <c r="A14" s="37">
        <v>5</v>
      </c>
      <c r="B14" s="134" t="s">
        <v>652</v>
      </c>
      <c r="C14" s="134" t="s">
        <v>653</v>
      </c>
      <c r="D14" s="134">
        <v>7101</v>
      </c>
      <c r="E14" s="134" t="s">
        <v>658</v>
      </c>
      <c r="F14" s="134" t="s">
        <v>655</v>
      </c>
      <c r="G14" s="134"/>
      <c r="H14" s="134">
        <v>1981</v>
      </c>
      <c r="I14" s="34"/>
      <c r="J14" s="34"/>
      <c r="K14" s="134"/>
      <c r="L14" s="34"/>
      <c r="M14" s="34"/>
      <c r="N14" s="134">
        <v>6000</v>
      </c>
      <c r="O14" s="134" t="s">
        <v>352</v>
      </c>
      <c r="P14" s="34"/>
      <c r="Q14" s="134" t="s">
        <v>667</v>
      </c>
      <c r="R14" s="134">
        <v>6523.64</v>
      </c>
      <c r="S14" s="34"/>
      <c r="T14" s="34"/>
      <c r="U14" s="1" t="s">
        <v>851</v>
      </c>
      <c r="V14" s="1" t="s">
        <v>939</v>
      </c>
      <c r="W14" s="1"/>
      <c r="X14" s="1"/>
      <c r="Y14" s="140" t="s">
        <v>4</v>
      </c>
      <c r="Z14" s="140"/>
      <c r="AA14" s="140"/>
      <c r="AB14" s="468"/>
    </row>
    <row r="15" spans="1:28" s="8" customFormat="1" ht="42.75" customHeight="1">
      <c r="A15" s="37">
        <v>6</v>
      </c>
      <c r="B15" s="134" t="s">
        <v>659</v>
      </c>
      <c r="C15" s="134" t="s">
        <v>660</v>
      </c>
      <c r="D15" s="134">
        <v>624068</v>
      </c>
      <c r="E15" s="134" t="s">
        <v>661</v>
      </c>
      <c r="F15" s="134" t="s">
        <v>651</v>
      </c>
      <c r="G15" s="134">
        <v>4562</v>
      </c>
      <c r="H15" s="134">
        <v>1988</v>
      </c>
      <c r="I15" s="34"/>
      <c r="J15" s="34"/>
      <c r="K15" s="134">
        <v>1</v>
      </c>
      <c r="L15" s="34"/>
      <c r="M15" s="34"/>
      <c r="N15" s="34"/>
      <c r="O15" s="134" t="s">
        <v>352</v>
      </c>
      <c r="P15" s="34"/>
      <c r="Q15" s="134" t="s">
        <v>667</v>
      </c>
      <c r="R15" s="134">
        <v>15331.68</v>
      </c>
      <c r="S15" s="34"/>
      <c r="T15" s="34"/>
      <c r="U15" s="1" t="s">
        <v>851</v>
      </c>
      <c r="V15" s="1" t="s">
        <v>939</v>
      </c>
      <c r="W15" s="1"/>
      <c r="X15" s="1"/>
      <c r="Y15" s="140" t="s">
        <v>4</v>
      </c>
      <c r="Z15" s="140" t="s">
        <v>4</v>
      </c>
      <c r="AA15" s="140"/>
      <c r="AB15" s="468"/>
    </row>
    <row r="16" spans="1:28" s="8" customFormat="1" ht="42.75" customHeight="1">
      <c r="A16" s="37">
        <v>7</v>
      </c>
      <c r="B16" s="134" t="s">
        <v>659</v>
      </c>
      <c r="C16" s="134">
        <v>3512</v>
      </c>
      <c r="D16" s="134">
        <v>114948</v>
      </c>
      <c r="E16" s="134" t="s">
        <v>662</v>
      </c>
      <c r="F16" s="134" t="s">
        <v>651</v>
      </c>
      <c r="G16" s="134">
        <v>2502</v>
      </c>
      <c r="H16" s="134">
        <v>1997</v>
      </c>
      <c r="I16" s="34"/>
      <c r="J16" s="34"/>
      <c r="K16" s="134">
        <v>1</v>
      </c>
      <c r="L16" s="34"/>
      <c r="M16" s="34"/>
      <c r="N16" s="34"/>
      <c r="O16" s="134" t="s">
        <v>352</v>
      </c>
      <c r="P16" s="34"/>
      <c r="Q16" s="134" t="s">
        <v>667</v>
      </c>
      <c r="R16" s="134">
        <v>29480</v>
      </c>
      <c r="S16" s="34"/>
      <c r="T16" s="34"/>
      <c r="U16" s="1" t="s">
        <v>940</v>
      </c>
      <c r="V16" s="1" t="s">
        <v>935</v>
      </c>
      <c r="W16" s="1"/>
      <c r="X16" s="1"/>
      <c r="Y16" s="140" t="s">
        <v>4</v>
      </c>
      <c r="Z16" s="140" t="s">
        <v>4</v>
      </c>
      <c r="AA16" s="140"/>
      <c r="AB16" s="468"/>
    </row>
    <row r="17" spans="1:28" s="8" customFormat="1" ht="42.75" customHeight="1">
      <c r="A17" s="37">
        <v>8</v>
      </c>
      <c r="B17" s="134" t="s">
        <v>663</v>
      </c>
      <c r="C17" s="134" t="s">
        <v>664</v>
      </c>
      <c r="D17" s="134" t="s">
        <v>665</v>
      </c>
      <c r="E17" s="134" t="s">
        <v>666</v>
      </c>
      <c r="F17" s="134" t="s">
        <v>651</v>
      </c>
      <c r="G17" s="338">
        <v>3202</v>
      </c>
      <c r="H17" s="338">
        <v>2014</v>
      </c>
      <c r="I17" s="44"/>
      <c r="J17" s="44"/>
      <c r="K17" s="338">
        <v>2</v>
      </c>
      <c r="L17" s="200"/>
      <c r="M17" s="44"/>
      <c r="N17" s="44"/>
      <c r="O17" s="338" t="s">
        <v>352</v>
      </c>
      <c r="P17" s="44">
        <v>105</v>
      </c>
      <c r="Q17" s="338" t="s">
        <v>667</v>
      </c>
      <c r="R17" s="338">
        <v>117886.18</v>
      </c>
      <c r="S17" s="44"/>
      <c r="T17" s="44"/>
      <c r="U17" s="201" t="s">
        <v>941</v>
      </c>
      <c r="V17" s="201" t="s">
        <v>936</v>
      </c>
      <c r="W17" s="201"/>
      <c r="X17" s="201"/>
      <c r="Y17" s="140" t="s">
        <v>4</v>
      </c>
      <c r="Z17" s="140" t="s">
        <v>4</v>
      </c>
      <c r="AA17" s="140"/>
      <c r="AB17" s="468"/>
    </row>
    <row r="18" spans="1:28" s="8" customFormat="1" ht="42.75" customHeight="1">
      <c r="A18" s="43">
        <v>9</v>
      </c>
      <c r="B18" s="21" t="s">
        <v>852</v>
      </c>
      <c r="C18" s="457" t="s">
        <v>853</v>
      </c>
      <c r="D18" s="457" t="s">
        <v>854</v>
      </c>
      <c r="E18" s="457" t="s">
        <v>645</v>
      </c>
      <c r="F18" s="457" t="s">
        <v>855</v>
      </c>
      <c r="G18" s="458"/>
      <c r="H18" s="459">
        <v>2014</v>
      </c>
      <c r="I18" s="99"/>
      <c r="J18" s="99"/>
      <c r="K18" s="458"/>
      <c r="L18" s="460"/>
      <c r="M18" s="99"/>
      <c r="N18" s="99">
        <v>3156</v>
      </c>
      <c r="O18" s="461" t="s">
        <v>352</v>
      </c>
      <c r="P18" s="99"/>
      <c r="Q18" s="458"/>
      <c r="R18" s="459">
        <v>143000</v>
      </c>
      <c r="S18" s="99"/>
      <c r="T18" s="99"/>
      <c r="U18" s="31" t="s">
        <v>941</v>
      </c>
      <c r="V18" s="31" t="s">
        <v>936</v>
      </c>
      <c r="W18" s="31"/>
      <c r="X18" s="31"/>
      <c r="Y18" s="466" t="s">
        <v>4</v>
      </c>
      <c r="Z18" s="466" t="s">
        <v>4</v>
      </c>
      <c r="AA18" s="466"/>
      <c r="AB18" s="469"/>
    </row>
    <row r="19" spans="1:28" s="8" customFormat="1" ht="42.75" customHeight="1" thickBot="1">
      <c r="A19" s="43">
        <v>10</v>
      </c>
      <c r="B19" s="21" t="s">
        <v>979</v>
      </c>
      <c r="C19" s="44" t="s">
        <v>980</v>
      </c>
      <c r="D19" s="44" t="s">
        <v>981</v>
      </c>
      <c r="E19" s="44" t="s">
        <v>982</v>
      </c>
      <c r="F19" s="44" t="s">
        <v>983</v>
      </c>
      <c r="G19" s="506">
        <v>2179</v>
      </c>
      <c r="H19" s="507">
        <v>2006</v>
      </c>
      <c r="I19" s="44" t="s">
        <v>984</v>
      </c>
      <c r="J19" s="44"/>
      <c r="K19" s="506">
        <v>5</v>
      </c>
      <c r="L19" s="200"/>
      <c r="M19" s="44"/>
      <c r="N19" s="44">
        <v>3300</v>
      </c>
      <c r="O19" s="21"/>
      <c r="P19" s="44"/>
      <c r="Q19" s="506"/>
      <c r="R19" s="507"/>
      <c r="S19" s="44"/>
      <c r="T19" s="44"/>
      <c r="U19" s="201" t="s">
        <v>985</v>
      </c>
      <c r="V19" s="201" t="s">
        <v>986</v>
      </c>
      <c r="W19" s="201"/>
      <c r="X19" s="201"/>
      <c r="Y19" s="509" t="s">
        <v>4</v>
      </c>
      <c r="Z19" s="509" t="s">
        <v>4</v>
      </c>
      <c r="AA19" s="508"/>
      <c r="AB19" s="510" t="s">
        <v>4</v>
      </c>
    </row>
    <row r="20" spans="1:28" ht="18.75" customHeight="1" thickBot="1">
      <c r="A20" s="522" t="s">
        <v>133</v>
      </c>
      <c r="B20" s="523"/>
      <c r="C20" s="523"/>
      <c r="D20" s="523"/>
      <c r="E20" s="523"/>
      <c r="F20" s="523"/>
      <c r="G20" s="523"/>
      <c r="H20" s="523"/>
      <c r="I20" s="523"/>
      <c r="J20" s="523"/>
      <c r="K20" s="523"/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V20" s="523"/>
      <c r="W20" s="523"/>
      <c r="X20" s="523"/>
      <c r="Y20" s="523"/>
      <c r="Z20" s="523"/>
      <c r="AA20" s="523"/>
      <c r="AB20" s="551"/>
    </row>
    <row r="21" spans="1:28" s="3" customFormat="1" ht="42.75" customHeight="1">
      <c r="A21" s="42">
        <v>1</v>
      </c>
      <c r="B21" s="39" t="s">
        <v>931</v>
      </c>
      <c r="C21" s="39" t="s">
        <v>932</v>
      </c>
      <c r="D21" s="39" t="s">
        <v>747</v>
      </c>
      <c r="E21" s="39" t="s">
        <v>748</v>
      </c>
      <c r="F21" s="39" t="s">
        <v>749</v>
      </c>
      <c r="G21" s="39">
        <v>1.149</v>
      </c>
      <c r="H21" s="39">
        <v>1999</v>
      </c>
      <c r="I21" s="39" t="s">
        <v>754</v>
      </c>
      <c r="J21" s="39" t="s">
        <v>755</v>
      </c>
      <c r="K21" s="39">
        <v>5</v>
      </c>
      <c r="L21" s="122" t="s">
        <v>757</v>
      </c>
      <c r="M21" s="122" t="s">
        <v>757</v>
      </c>
      <c r="N21" s="39">
        <v>1600</v>
      </c>
      <c r="O21" s="39" t="s">
        <v>352</v>
      </c>
      <c r="P21" s="39">
        <v>129698</v>
      </c>
      <c r="Q21" s="39" t="s">
        <v>758</v>
      </c>
      <c r="R21" s="39">
        <v>39874.7</v>
      </c>
      <c r="S21" s="39"/>
      <c r="T21" s="476">
        <v>4400</v>
      </c>
      <c r="U21" s="46" t="s">
        <v>759</v>
      </c>
      <c r="V21" s="46" t="s">
        <v>760</v>
      </c>
      <c r="W21" s="46" t="s">
        <v>759</v>
      </c>
      <c r="X21" s="46" t="s">
        <v>760</v>
      </c>
      <c r="Y21" s="54" t="s">
        <v>4</v>
      </c>
      <c r="Z21" s="54" t="s">
        <v>4</v>
      </c>
      <c r="AA21" s="54" t="s">
        <v>4</v>
      </c>
      <c r="AB21" s="96"/>
    </row>
    <row r="22" spans="1:28" s="3" customFormat="1" ht="42.75" customHeight="1" thickBot="1">
      <c r="A22" s="356">
        <v>2</v>
      </c>
      <c r="B22" s="26" t="s">
        <v>750</v>
      </c>
      <c r="C22" s="26" t="s">
        <v>751</v>
      </c>
      <c r="D22" s="26" t="s">
        <v>752</v>
      </c>
      <c r="E22" s="26" t="s">
        <v>753</v>
      </c>
      <c r="F22" s="26" t="s">
        <v>749</v>
      </c>
      <c r="G22" s="26">
        <v>1591</v>
      </c>
      <c r="H22" s="26">
        <v>2013</v>
      </c>
      <c r="I22" s="26" t="s">
        <v>756</v>
      </c>
      <c r="J22" s="26"/>
      <c r="K22" s="26">
        <v>5</v>
      </c>
      <c r="L22" s="339"/>
      <c r="M22" s="339"/>
      <c r="N22" s="26"/>
      <c r="O22" s="26" t="s">
        <v>352</v>
      </c>
      <c r="P22" s="26">
        <v>9992</v>
      </c>
      <c r="Q22" s="26"/>
      <c r="R22" s="26">
        <v>52800</v>
      </c>
      <c r="S22" s="396"/>
      <c r="T22" s="477">
        <v>41600</v>
      </c>
      <c r="U22" s="17" t="s">
        <v>762</v>
      </c>
      <c r="V22" s="17" t="s">
        <v>761</v>
      </c>
      <c r="W22" s="17" t="s">
        <v>762</v>
      </c>
      <c r="X22" s="17" t="s">
        <v>761</v>
      </c>
      <c r="Y22" s="470" t="s">
        <v>4</v>
      </c>
      <c r="Z22" s="470" t="s">
        <v>4</v>
      </c>
      <c r="AA22" s="470" t="s">
        <v>4</v>
      </c>
      <c r="AB22" s="471" t="s">
        <v>4</v>
      </c>
    </row>
    <row r="24" spans="2:4" ht="12.75">
      <c r="B24" s="295"/>
      <c r="C24" s="295"/>
      <c r="D24" s="296"/>
    </row>
    <row r="25" spans="2:4" ht="12.75">
      <c r="B25" s="295"/>
      <c r="C25" s="295"/>
      <c r="D25" s="296"/>
    </row>
    <row r="26" spans="2:4" ht="12.75">
      <c r="B26" s="295"/>
      <c r="C26" s="295"/>
      <c r="D26" s="296"/>
    </row>
    <row r="27" spans="2:4" ht="12.75">
      <c r="B27" s="295"/>
      <c r="C27" s="295"/>
      <c r="D27" s="296"/>
    </row>
    <row r="28" spans="2:4" ht="12.75">
      <c r="B28" s="295"/>
      <c r="C28" s="295"/>
      <c r="D28" s="296"/>
    </row>
    <row r="29" spans="2:4" ht="12.75">
      <c r="B29" s="295"/>
      <c r="C29" s="295"/>
      <c r="D29" s="296"/>
    </row>
    <row r="30" spans="2:4" ht="12.75">
      <c r="B30" s="295"/>
      <c r="C30" s="295"/>
      <c r="D30" s="296"/>
    </row>
  </sheetData>
  <sheetProtection/>
  <mergeCells count="27">
    <mergeCell ref="W3:X4"/>
    <mergeCell ref="Q3:Q5"/>
    <mergeCell ref="R3:R5"/>
    <mergeCell ref="A3:A5"/>
    <mergeCell ref="D3:D5"/>
    <mergeCell ref="H3:H5"/>
    <mergeCell ref="U3:V4"/>
    <mergeCell ref="G3:G5"/>
    <mergeCell ref="F3:F5"/>
    <mergeCell ref="L3:L5"/>
    <mergeCell ref="M3:M5"/>
    <mergeCell ref="A2:L2"/>
    <mergeCell ref="O3:O5"/>
    <mergeCell ref="P3:P5"/>
    <mergeCell ref="B3:B5"/>
    <mergeCell ref="C3:C5"/>
    <mergeCell ref="E3:E5"/>
    <mergeCell ref="Y3:AB4"/>
    <mergeCell ref="M2:AB2"/>
    <mergeCell ref="A6:AB6"/>
    <mergeCell ref="A9:AB9"/>
    <mergeCell ref="A20:AB20"/>
    <mergeCell ref="I3:I5"/>
    <mergeCell ref="S3:T4"/>
    <mergeCell ref="N3:N5"/>
    <mergeCell ref="J3:J5"/>
    <mergeCell ref="K3:K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40">
      <selection activeCell="J1" sqref="J1"/>
    </sheetView>
  </sheetViews>
  <sheetFormatPr defaultColWidth="9.140625" defaultRowHeight="12.75"/>
  <sheetData>
    <row r="1" spans="1:8" ht="12.75">
      <c r="A1" s="592" t="s">
        <v>978</v>
      </c>
      <c r="B1" s="592"/>
      <c r="C1" s="592"/>
      <c r="D1" s="592"/>
      <c r="E1" s="592"/>
      <c r="F1" s="592"/>
      <c r="G1" s="592"/>
      <c r="H1" s="592"/>
    </row>
  </sheetData>
  <sheetProtection password="C3D6" sheet="1" objects="1" scenarios="1" formatCells="0"/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view="pageBreakPreview" zoomScale="60" zoomScalePageLayoutView="0" workbookViewId="0" topLeftCell="A1">
      <selection activeCell="D23" sqref="D23"/>
    </sheetView>
  </sheetViews>
  <sheetFormatPr defaultColWidth="9.140625" defaultRowHeight="12.75"/>
  <cols>
    <col min="1" max="1" width="5.8515625" style="14" customWidth="1"/>
    <col min="2" max="2" width="42.421875" style="0" customWidth="1"/>
    <col min="3" max="3" width="21.28125" style="164" customWidth="1"/>
    <col min="4" max="6" width="20.140625" style="164" customWidth="1"/>
  </cols>
  <sheetData>
    <row r="1" spans="2:6" ht="16.5">
      <c r="B1" s="6" t="s">
        <v>39</v>
      </c>
      <c r="D1" s="165"/>
      <c r="E1" s="165"/>
      <c r="F1" s="165"/>
    </row>
    <row r="2" ht="16.5">
      <c r="B2" s="6"/>
    </row>
    <row r="3" spans="2:6" ht="12.75" customHeight="1" thickBot="1">
      <c r="B3" s="593" t="s">
        <v>67</v>
      </c>
      <c r="C3" s="593"/>
      <c r="D3" s="593"/>
      <c r="E3" s="177"/>
      <c r="F3" s="177"/>
    </row>
    <row r="4" spans="1:6" ht="102">
      <c r="A4" s="242" t="s">
        <v>21</v>
      </c>
      <c r="B4" s="243" t="s">
        <v>19</v>
      </c>
      <c r="C4" s="244" t="s">
        <v>37</v>
      </c>
      <c r="D4" s="244" t="s">
        <v>18</v>
      </c>
      <c r="E4" s="176" t="s">
        <v>831</v>
      </c>
      <c r="F4" s="245" t="s">
        <v>878</v>
      </c>
    </row>
    <row r="5" spans="1:7" s="4" customFormat="1" ht="26.25" customHeight="1">
      <c r="A5" s="50">
        <v>1</v>
      </c>
      <c r="B5" s="175" t="s">
        <v>107</v>
      </c>
      <c r="C5" s="132">
        <f>1838.45+297708.39+282838.59+13910+401850.45+203592.81+20013.22+6802.72+1586+106800</f>
        <v>1336940.6300000001</v>
      </c>
      <c r="D5" s="241"/>
      <c r="E5" s="357">
        <v>95186.56</v>
      </c>
      <c r="F5" s="362">
        <v>81000</v>
      </c>
      <c r="G5" s="9"/>
    </row>
    <row r="6" spans="1:6" s="4" customFormat="1" ht="26.25" customHeight="1">
      <c r="A6" s="32">
        <v>2</v>
      </c>
      <c r="B6" s="175" t="s">
        <v>108</v>
      </c>
      <c r="C6" s="141">
        <f>11424.08+2120+5266.54+20883.78+96919.73+499+599</f>
        <v>137712.13</v>
      </c>
      <c r="D6" s="241"/>
      <c r="E6" s="361">
        <v>9768.92</v>
      </c>
      <c r="F6" s="333"/>
    </row>
    <row r="7" spans="1:6" s="4" customFormat="1" ht="26.25" customHeight="1">
      <c r="A7" s="50">
        <v>3</v>
      </c>
      <c r="B7" s="175" t="s">
        <v>109</v>
      </c>
      <c r="C7" s="141">
        <f>2247+3501+14009.52+80232.55+431+5508.82+1244.3+199</f>
        <v>107373.19000000002</v>
      </c>
      <c r="D7" s="241"/>
      <c r="E7" s="358">
        <v>1722</v>
      </c>
      <c r="F7" s="163"/>
    </row>
    <row r="8" spans="1:6" s="4" customFormat="1" ht="26.25" customHeight="1">
      <c r="A8" s="32">
        <v>4</v>
      </c>
      <c r="B8" s="175" t="s">
        <v>110</v>
      </c>
      <c r="C8" s="141">
        <f>33710.97+85605.94+3019.6+1848.96+119</f>
        <v>124304.47000000002</v>
      </c>
      <c r="D8" s="241"/>
      <c r="E8" s="332"/>
      <c r="F8" s="333"/>
    </row>
    <row r="9" spans="1:6" s="4" customFormat="1" ht="26.25" customHeight="1">
      <c r="A9" s="50">
        <v>5</v>
      </c>
      <c r="B9" s="175" t="s">
        <v>111</v>
      </c>
      <c r="C9" s="141">
        <f>1489+11445.01+79448.77+618.01+3849+2562+319</f>
        <v>99730.79</v>
      </c>
      <c r="D9" s="241"/>
      <c r="E9" s="332"/>
      <c r="F9" s="333"/>
    </row>
    <row r="10" spans="1:6" s="4" customFormat="1" ht="26.25" customHeight="1">
      <c r="A10" s="32">
        <v>6</v>
      </c>
      <c r="B10" s="175" t="s">
        <v>112</v>
      </c>
      <c r="C10" s="141">
        <f>40106.67+10306.18+36954.8+69247.4+8630+30111.47</f>
        <v>195356.52</v>
      </c>
      <c r="D10" s="241">
        <v>69247.4</v>
      </c>
      <c r="E10" s="332"/>
      <c r="F10" s="333"/>
    </row>
    <row r="11" spans="1:6" s="4" customFormat="1" ht="26.25" customHeight="1">
      <c r="A11" s="50">
        <v>7</v>
      </c>
      <c r="B11" s="175" t="s">
        <v>113</v>
      </c>
      <c r="C11" s="141">
        <f>14520.01+187143.58+18292+523726.04+32701.89+1178+6323.37+4029</f>
        <v>787913.89</v>
      </c>
      <c r="D11" s="241">
        <v>32701.89</v>
      </c>
      <c r="E11" s="34"/>
      <c r="F11" s="333"/>
    </row>
    <row r="12" spans="1:6" s="4" customFormat="1" ht="26.25" customHeight="1">
      <c r="A12" s="32">
        <v>8</v>
      </c>
      <c r="B12" s="175" t="s">
        <v>114</v>
      </c>
      <c r="C12" s="141">
        <f>61420.02+99323.84+10688+227176.68+483191.57+48646.17+5681.05+24608.4+1690.01</f>
        <v>962425.7400000001</v>
      </c>
      <c r="D12" s="241">
        <v>48646.17</v>
      </c>
      <c r="E12" s="103"/>
      <c r="F12" s="246"/>
    </row>
    <row r="13" spans="1:6" s="4" customFormat="1" ht="26.25" customHeight="1">
      <c r="A13" s="50">
        <v>9</v>
      </c>
      <c r="B13" s="175" t="s">
        <v>115</v>
      </c>
      <c r="C13" s="132">
        <f>5038.13+72908.08+194362.23+700</f>
        <v>273008.44</v>
      </c>
      <c r="D13" s="241"/>
      <c r="E13" s="358">
        <v>540195.8</v>
      </c>
      <c r="F13" s="359">
        <v>10000</v>
      </c>
    </row>
    <row r="14" spans="1:6" s="4" customFormat="1" ht="26.25" customHeight="1">
      <c r="A14" s="32">
        <v>10</v>
      </c>
      <c r="B14" s="175" t="s">
        <v>848</v>
      </c>
      <c r="C14" s="141">
        <f>5000+882.38+78265.18+101436+4928.74+87325.74</f>
        <v>277838.04</v>
      </c>
      <c r="D14" s="241"/>
      <c r="E14" s="332"/>
      <c r="F14" s="359">
        <v>1000</v>
      </c>
    </row>
    <row r="15" spans="1:6" s="4" customFormat="1" ht="26.25" customHeight="1">
      <c r="A15" s="50">
        <v>11</v>
      </c>
      <c r="B15" s="175" t="s">
        <v>131</v>
      </c>
      <c r="C15" s="141">
        <f>3933.28+200524.79+528147.04+2470.92</f>
        <v>735076.0300000001</v>
      </c>
      <c r="D15" s="241">
        <v>528147.04</v>
      </c>
      <c r="E15" s="332"/>
      <c r="F15" s="359">
        <v>1000</v>
      </c>
    </row>
    <row r="16" spans="1:8" s="4" customFormat="1" ht="26.25" customHeight="1">
      <c r="A16" s="32">
        <v>12</v>
      </c>
      <c r="B16" s="175" t="s">
        <v>116</v>
      </c>
      <c r="C16" s="141">
        <f>13945.82+12500+6368.4+160083.53+74082.41+299+26816.58+6419.35</f>
        <v>300515.09</v>
      </c>
      <c r="D16" s="241">
        <v>74082.41</v>
      </c>
      <c r="E16" s="332"/>
      <c r="F16" s="333"/>
      <c r="G16" s="91"/>
      <c r="H16" s="91"/>
    </row>
    <row r="17" spans="1:6" s="4" customFormat="1" ht="26.25" customHeight="1">
      <c r="A17" s="50">
        <v>13</v>
      </c>
      <c r="B17" s="175" t="s">
        <v>117</v>
      </c>
      <c r="C17" s="141">
        <f>75843+4263.9+15179+217493.04+2680+2299</f>
        <v>317757.94</v>
      </c>
      <c r="D17" s="241"/>
      <c r="E17" s="332"/>
      <c r="F17" s="333"/>
    </row>
    <row r="18" spans="1:6" s="4" customFormat="1" ht="26.25" customHeight="1">
      <c r="A18" s="33">
        <v>14</v>
      </c>
      <c r="B18" s="175" t="s">
        <v>118</v>
      </c>
      <c r="C18" s="141">
        <f>4700+10266.48+74045+305000+78863.34+170224.06+1600+4099</f>
        <v>648797.8799999999</v>
      </c>
      <c r="D18" s="241"/>
      <c r="E18" s="332"/>
      <c r="F18" s="332"/>
    </row>
    <row r="19" spans="1:6" s="4" customFormat="1" ht="26.25" customHeight="1" thickBot="1">
      <c r="A19" s="408">
        <v>15</v>
      </c>
      <c r="B19" s="409" t="s">
        <v>949</v>
      </c>
      <c r="C19" s="410">
        <v>147229.75</v>
      </c>
      <c r="D19" s="411">
        <v>10142.41</v>
      </c>
      <c r="E19" s="485">
        <v>112056.77</v>
      </c>
      <c r="F19" s="412"/>
    </row>
    <row r="20" spans="1:6" ht="18" customHeight="1" thickBot="1">
      <c r="A20" s="334"/>
      <c r="B20" s="335" t="s">
        <v>20</v>
      </c>
      <c r="C20" s="336">
        <f>SUM(C5:C19)</f>
        <v>6451980.53</v>
      </c>
      <c r="D20" s="336">
        <f>SUM(D5:D19)</f>
        <v>762967.3200000001</v>
      </c>
      <c r="E20" s="360">
        <f>SUM(E5:E19)</f>
        <v>758930.05</v>
      </c>
      <c r="F20" s="363">
        <f>SUM(F13:F18)</f>
        <v>12000</v>
      </c>
    </row>
    <row r="21" spans="2:6" ht="13.5" thickBot="1">
      <c r="B21" s="4"/>
      <c r="C21" s="166"/>
      <c r="D21" s="166"/>
      <c r="E21" s="166"/>
      <c r="F21" s="166"/>
    </row>
    <row r="22" spans="2:6" ht="13.5" thickBot="1">
      <c r="B22" s="594" t="s">
        <v>880</v>
      </c>
      <c r="C22" s="595"/>
      <c r="D22" s="407">
        <f>C20+E20</f>
        <v>7210910.58</v>
      </c>
      <c r="E22" s="166"/>
      <c r="F22" s="166"/>
    </row>
    <row r="23" spans="2:6" ht="12.75">
      <c r="B23" s="4"/>
      <c r="C23" s="166"/>
      <c r="D23" s="166"/>
      <c r="E23" s="166"/>
      <c r="F23" s="166"/>
    </row>
    <row r="24" spans="2:6" ht="12.75">
      <c r="B24" s="4"/>
      <c r="C24" s="166"/>
      <c r="D24" s="166"/>
      <c r="E24" s="166"/>
      <c r="F24" s="166"/>
    </row>
    <row r="25" spans="2:6" ht="12.75">
      <c r="B25" s="4"/>
      <c r="C25" s="166"/>
      <c r="D25" s="166"/>
      <c r="E25" s="166"/>
      <c r="F25" s="166"/>
    </row>
    <row r="26" spans="1:6" ht="12.75">
      <c r="A26" s="484" t="s">
        <v>950</v>
      </c>
      <c r="B26" s="9" t="s">
        <v>948</v>
      </c>
      <c r="C26" s="166"/>
      <c r="D26" s="166"/>
      <c r="E26" s="166"/>
      <c r="F26" s="166"/>
    </row>
    <row r="27" spans="2:6" ht="12.75">
      <c r="B27" s="4"/>
      <c r="C27" s="166"/>
      <c r="D27" s="166"/>
      <c r="E27" s="166"/>
      <c r="F27" s="166"/>
    </row>
    <row r="28" spans="2:6" ht="12.75">
      <c r="B28" s="4"/>
      <c r="C28" s="166"/>
      <c r="D28" s="166"/>
      <c r="E28" s="166"/>
      <c r="F28" s="166"/>
    </row>
    <row r="29" spans="2:6" ht="12.75">
      <c r="B29" s="4"/>
      <c r="C29" s="166"/>
      <c r="D29" s="166"/>
      <c r="E29" s="166"/>
      <c r="F29" s="166"/>
    </row>
    <row r="30" spans="2:6" ht="12.75">
      <c r="B30" s="4"/>
      <c r="C30" s="166"/>
      <c r="D30" s="166"/>
      <c r="E30" s="166"/>
      <c r="F30" s="166"/>
    </row>
  </sheetData>
  <sheetProtection/>
  <mergeCells count="2">
    <mergeCell ref="B3:D3"/>
    <mergeCell ref="B22:C2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7.00390625" style="0" customWidth="1"/>
    <col min="2" max="3" width="28.57421875" style="0" customWidth="1"/>
    <col min="4" max="4" width="16.00390625" style="0" customWidth="1"/>
    <col min="5" max="5" width="15.140625" style="0" customWidth="1"/>
    <col min="6" max="6" width="13.421875" style="111" customWidth="1"/>
    <col min="7" max="7" width="13.421875" style="0" customWidth="1"/>
    <col min="8" max="8" width="19.00390625" style="13" customWidth="1"/>
    <col min="9" max="9" width="32.28125" style="0" customWidth="1"/>
    <col min="10" max="10" width="19.421875" style="0" customWidth="1"/>
    <col min="11" max="11" width="28.28125" style="0" customWidth="1"/>
  </cols>
  <sheetData>
    <row r="1" spans="1:11" ht="13.5" thickBot="1">
      <c r="A1" s="596" t="s">
        <v>843</v>
      </c>
      <c r="B1" s="597"/>
      <c r="C1" s="597"/>
      <c r="D1" s="597"/>
      <c r="E1" s="597"/>
      <c r="F1" s="598"/>
      <c r="K1" s="107" t="s">
        <v>94</v>
      </c>
    </row>
    <row r="2" ht="13.5" thickBot="1">
      <c r="K2" s="108"/>
    </row>
    <row r="3" spans="1:11" s="7" customFormat="1" ht="12.75">
      <c r="A3" s="599" t="s">
        <v>95</v>
      </c>
      <c r="B3" s="600"/>
      <c r="C3" s="600"/>
      <c r="D3" s="600"/>
      <c r="E3" s="600"/>
      <c r="F3" s="600"/>
      <c r="G3" s="600"/>
      <c r="H3" s="600"/>
      <c r="I3" s="600"/>
      <c r="J3" s="600"/>
      <c r="K3" s="601"/>
    </row>
    <row r="4" spans="1:11" s="7" customFormat="1" ht="51.75" thickBot="1">
      <c r="A4" s="210" t="s">
        <v>96</v>
      </c>
      <c r="B4" s="109" t="s">
        <v>97</v>
      </c>
      <c r="C4" s="109" t="s">
        <v>105</v>
      </c>
      <c r="D4" s="110" t="s">
        <v>98</v>
      </c>
      <c r="E4" s="110" t="s">
        <v>99</v>
      </c>
      <c r="F4" s="109" t="s">
        <v>30</v>
      </c>
      <c r="G4" s="110" t="s">
        <v>100</v>
      </c>
      <c r="H4" s="168" t="s">
        <v>101</v>
      </c>
      <c r="I4" s="110" t="s">
        <v>102</v>
      </c>
      <c r="J4" s="110" t="s">
        <v>103</v>
      </c>
      <c r="K4" s="211" t="s">
        <v>104</v>
      </c>
    </row>
    <row r="5" spans="1:11" s="7" customFormat="1" ht="13.5" thickBot="1">
      <c r="A5" s="522" t="s">
        <v>119</v>
      </c>
      <c r="B5" s="523"/>
      <c r="C5" s="523"/>
      <c r="D5" s="523"/>
      <c r="E5" s="523"/>
      <c r="F5" s="523"/>
      <c r="G5" s="523"/>
      <c r="H5" s="523"/>
      <c r="I5" s="69"/>
      <c r="J5" s="88"/>
      <c r="K5" s="209"/>
    </row>
    <row r="6" spans="1:13" s="56" customFormat="1" ht="38.25">
      <c r="A6" s="212">
        <v>1</v>
      </c>
      <c r="B6" s="184" t="s">
        <v>304</v>
      </c>
      <c r="C6" s="127"/>
      <c r="D6" s="252" t="s">
        <v>305</v>
      </c>
      <c r="E6" s="128" t="s">
        <v>306</v>
      </c>
      <c r="F6" s="129">
        <v>2000</v>
      </c>
      <c r="G6" s="125" t="s">
        <v>307</v>
      </c>
      <c r="H6" s="185">
        <v>47851.4</v>
      </c>
      <c r="I6" s="125"/>
      <c r="J6" s="253" t="s">
        <v>308</v>
      </c>
      <c r="K6" s="254" t="s">
        <v>309</v>
      </c>
      <c r="L6" s="58"/>
      <c r="M6" s="58"/>
    </row>
    <row r="7" spans="1:13" s="7" customFormat="1" ht="25.5">
      <c r="A7" s="212">
        <v>2</v>
      </c>
      <c r="B7" s="442" t="s">
        <v>832</v>
      </c>
      <c r="C7" s="427"/>
      <c r="D7" s="428"/>
      <c r="E7" s="429"/>
      <c r="F7" s="430"/>
      <c r="G7" s="431"/>
      <c r="H7" s="432">
        <v>43586.43</v>
      </c>
      <c r="I7" s="433"/>
      <c r="J7" s="431"/>
      <c r="K7" s="434"/>
      <c r="L7" s="91"/>
      <c r="M7" s="91"/>
    </row>
    <row r="8" spans="1:13" s="7" customFormat="1" ht="12.75">
      <c r="A8" s="212">
        <v>3</v>
      </c>
      <c r="B8" s="207" t="s">
        <v>922</v>
      </c>
      <c r="C8" s="204"/>
      <c r="D8" s="437"/>
      <c r="E8" s="438"/>
      <c r="F8" s="439">
        <v>2007</v>
      </c>
      <c r="G8" s="440"/>
      <c r="H8" s="441">
        <v>15971.98</v>
      </c>
      <c r="I8" s="167"/>
      <c r="J8" s="440"/>
      <c r="K8" s="440" t="s">
        <v>923</v>
      </c>
      <c r="L8" s="91"/>
      <c r="M8" s="91"/>
    </row>
    <row r="9" spans="1:13" s="7" customFormat="1" ht="13.5" thickBot="1">
      <c r="A9" s="445"/>
      <c r="B9" s="446"/>
      <c r="C9" s="447"/>
      <c r="D9" s="448"/>
      <c r="E9" s="449"/>
      <c r="F9" s="450"/>
      <c r="G9" s="451"/>
      <c r="H9" s="452">
        <f>SUM(H6:H8)</f>
        <v>107409.81</v>
      </c>
      <c r="I9" s="453"/>
      <c r="J9" s="451"/>
      <c r="K9" s="454"/>
      <c r="L9" s="91"/>
      <c r="M9" s="91"/>
    </row>
    <row r="10" spans="1:13" s="7" customFormat="1" ht="13.5" thickBot="1">
      <c r="A10" s="522" t="s">
        <v>128</v>
      </c>
      <c r="B10" s="523"/>
      <c r="C10" s="523"/>
      <c r="D10" s="523"/>
      <c r="E10" s="523"/>
      <c r="F10" s="523"/>
      <c r="G10" s="523"/>
      <c r="H10" s="551"/>
      <c r="I10" s="505"/>
      <c r="J10" s="435"/>
      <c r="K10" s="436"/>
      <c r="L10" s="58"/>
      <c r="M10" s="58"/>
    </row>
    <row r="11" spans="1:13" s="7" customFormat="1" ht="64.5" thickBot="1">
      <c r="A11" s="213">
        <v>1</v>
      </c>
      <c r="B11" s="197" t="s">
        <v>588</v>
      </c>
      <c r="C11" s="196"/>
      <c r="D11" s="127" t="s">
        <v>589</v>
      </c>
      <c r="E11" s="128" t="s">
        <v>590</v>
      </c>
      <c r="F11" s="129">
        <v>2004</v>
      </c>
      <c r="G11" s="125" t="s">
        <v>591</v>
      </c>
      <c r="H11" s="169">
        <v>89520</v>
      </c>
      <c r="I11" s="167"/>
      <c r="J11" s="126" t="s">
        <v>195</v>
      </c>
      <c r="K11" s="215"/>
      <c r="L11" s="91"/>
      <c r="M11" s="91"/>
    </row>
    <row r="12" spans="1:13" s="7" customFormat="1" ht="13.5" thickBot="1">
      <c r="A12" s="522" t="s">
        <v>134</v>
      </c>
      <c r="B12" s="523"/>
      <c r="C12" s="523"/>
      <c r="D12" s="523"/>
      <c r="E12" s="523"/>
      <c r="F12" s="523"/>
      <c r="G12" s="523"/>
      <c r="H12" s="523"/>
      <c r="I12" s="69"/>
      <c r="J12" s="88"/>
      <c r="K12" s="209"/>
      <c r="L12" s="58"/>
      <c r="M12" s="58"/>
    </row>
    <row r="13" spans="1:13" s="7" customFormat="1" ht="25.5">
      <c r="A13" s="216">
        <v>1</v>
      </c>
      <c r="B13" s="124" t="s">
        <v>827</v>
      </c>
      <c r="C13" s="208"/>
      <c r="D13" s="127"/>
      <c r="E13" s="128"/>
      <c r="F13" s="247">
        <v>2001</v>
      </c>
      <c r="G13" s="125" t="s">
        <v>829</v>
      </c>
      <c r="H13" s="169">
        <v>4370.04</v>
      </c>
      <c r="I13" s="248" t="s">
        <v>806</v>
      </c>
      <c r="J13" s="126" t="s">
        <v>352</v>
      </c>
      <c r="K13" s="214" t="s">
        <v>819</v>
      </c>
      <c r="L13" s="91"/>
      <c r="M13" s="91"/>
    </row>
    <row r="14" spans="1:13" s="7" customFormat="1" ht="25.5">
      <c r="A14" s="213">
        <v>2</v>
      </c>
      <c r="B14" s="207" t="s">
        <v>828</v>
      </c>
      <c r="C14" s="204"/>
      <c r="D14" s="249" t="s">
        <v>830</v>
      </c>
      <c r="E14" s="250"/>
      <c r="F14" s="232">
        <v>2001</v>
      </c>
      <c r="G14" s="125" t="s">
        <v>829</v>
      </c>
      <c r="H14" s="239">
        <v>3550</v>
      </c>
      <c r="I14" s="251" t="s">
        <v>806</v>
      </c>
      <c r="J14" s="167" t="s">
        <v>352</v>
      </c>
      <c r="K14" s="234" t="s">
        <v>819</v>
      </c>
      <c r="L14" s="91"/>
      <c r="M14" s="91"/>
    </row>
    <row r="15" spans="1:13" s="7" customFormat="1" ht="38.25">
      <c r="A15" s="217">
        <v>3</v>
      </c>
      <c r="B15" s="205" t="s">
        <v>803</v>
      </c>
      <c r="C15" s="224"/>
      <c r="D15" s="224" t="s">
        <v>804</v>
      </c>
      <c r="E15" s="225"/>
      <c r="F15" s="226">
        <v>2008</v>
      </c>
      <c r="G15" s="227" t="s">
        <v>805</v>
      </c>
      <c r="H15" s="238">
        <v>7296.82</v>
      </c>
      <c r="I15" s="237" t="s">
        <v>806</v>
      </c>
      <c r="J15" s="228" t="s">
        <v>352</v>
      </c>
      <c r="K15" s="229" t="s">
        <v>807</v>
      </c>
      <c r="L15" s="91"/>
      <c r="M15" s="91"/>
    </row>
    <row r="16" spans="1:13" s="7" customFormat="1" ht="51">
      <c r="A16" s="213">
        <v>4</v>
      </c>
      <c r="B16" s="206" t="s">
        <v>808</v>
      </c>
      <c r="C16" s="230"/>
      <c r="D16" s="230" t="s">
        <v>809</v>
      </c>
      <c r="E16" s="231" t="s">
        <v>810</v>
      </c>
      <c r="F16" s="232">
        <v>2009</v>
      </c>
      <c r="G16" s="227" t="s">
        <v>811</v>
      </c>
      <c r="H16" s="239">
        <v>6385.48</v>
      </c>
      <c r="I16" s="233" t="s">
        <v>812</v>
      </c>
      <c r="J16" s="167" t="s">
        <v>352</v>
      </c>
      <c r="K16" s="229" t="s">
        <v>807</v>
      </c>
      <c r="L16" s="91"/>
      <c r="M16" s="91"/>
    </row>
    <row r="17" spans="1:13" s="7" customFormat="1" ht="38.25">
      <c r="A17" s="217">
        <v>5</v>
      </c>
      <c r="B17" s="206" t="s">
        <v>813</v>
      </c>
      <c r="C17" s="230"/>
      <c r="D17" s="230" t="s">
        <v>814</v>
      </c>
      <c r="E17" s="230" t="s">
        <v>815</v>
      </c>
      <c r="F17" s="226" t="s">
        <v>816</v>
      </c>
      <c r="G17" s="227" t="s">
        <v>817</v>
      </c>
      <c r="H17" s="238">
        <v>305000</v>
      </c>
      <c r="I17" s="233" t="s">
        <v>812</v>
      </c>
      <c r="J17" s="228" t="s">
        <v>352</v>
      </c>
      <c r="K17" s="229" t="s">
        <v>807</v>
      </c>
      <c r="L17" s="91"/>
      <c r="M17" s="91"/>
    </row>
    <row r="18" spans="1:13" s="7" customFormat="1" ht="12.75">
      <c r="A18" s="213">
        <v>6</v>
      </c>
      <c r="B18" s="206" t="s">
        <v>818</v>
      </c>
      <c r="C18" s="230"/>
      <c r="D18" s="230"/>
      <c r="E18" s="230"/>
      <c r="F18" s="232">
        <v>2003</v>
      </c>
      <c r="G18" s="167"/>
      <c r="H18" s="239">
        <v>9000</v>
      </c>
      <c r="I18" s="233" t="s">
        <v>812</v>
      </c>
      <c r="J18" s="167" t="s">
        <v>352</v>
      </c>
      <c r="K18" s="234" t="s">
        <v>819</v>
      </c>
      <c r="L18" s="91"/>
      <c r="M18" s="91"/>
    </row>
    <row r="19" spans="1:13" s="7" customFormat="1" ht="25.5">
      <c r="A19" s="217">
        <v>7</v>
      </c>
      <c r="B19" s="207" t="s">
        <v>820</v>
      </c>
      <c r="C19" s="230"/>
      <c r="D19" s="230" t="s">
        <v>821</v>
      </c>
      <c r="E19" s="230" t="s">
        <v>822</v>
      </c>
      <c r="F19" s="226">
        <v>2010</v>
      </c>
      <c r="G19" s="228"/>
      <c r="H19" s="238">
        <v>51045</v>
      </c>
      <c r="I19" s="233" t="s">
        <v>812</v>
      </c>
      <c r="J19" s="228" t="s">
        <v>352</v>
      </c>
      <c r="K19" s="235" t="s">
        <v>819</v>
      </c>
      <c r="L19" s="91"/>
      <c r="M19" s="91"/>
    </row>
    <row r="20" spans="1:13" s="7" customFormat="1" ht="51">
      <c r="A20" s="213">
        <v>8</v>
      </c>
      <c r="B20" s="203" t="s">
        <v>823</v>
      </c>
      <c r="C20" s="236"/>
      <c r="D20" s="236" t="s">
        <v>824</v>
      </c>
      <c r="E20" s="236" t="s">
        <v>825</v>
      </c>
      <c r="F20" s="232" t="s">
        <v>826</v>
      </c>
      <c r="G20" s="167"/>
      <c r="H20" s="239">
        <v>14000</v>
      </c>
      <c r="I20" s="233" t="s">
        <v>812</v>
      </c>
      <c r="J20" s="167" t="s">
        <v>352</v>
      </c>
      <c r="K20" s="234" t="s">
        <v>819</v>
      </c>
      <c r="L20" s="91"/>
      <c r="M20" s="91"/>
    </row>
    <row r="21" spans="1:11" s="7" customFormat="1" ht="13.5" thickBot="1">
      <c r="A21" s="218"/>
      <c r="B21" s="219" t="s">
        <v>0</v>
      </c>
      <c r="C21" s="219"/>
      <c r="D21" s="220"/>
      <c r="E21" s="220"/>
      <c r="F21" s="221"/>
      <c r="G21" s="220"/>
      <c r="H21" s="222">
        <f>SUM(H13:H20)</f>
        <v>400647.34</v>
      </c>
      <c r="I21" s="220"/>
      <c r="J21" s="220"/>
      <c r="K21" s="223"/>
    </row>
    <row r="22" ht="13.5" thickBot="1"/>
    <row r="23" spans="5:8" ht="13.5" thickBot="1">
      <c r="E23" s="602" t="s">
        <v>879</v>
      </c>
      <c r="F23" s="603"/>
      <c r="G23" s="603"/>
      <c r="H23" s="366">
        <f>H21+H11+H9</f>
        <v>597577.15</v>
      </c>
    </row>
  </sheetData>
  <sheetProtection/>
  <mergeCells count="6">
    <mergeCell ref="A1:F1"/>
    <mergeCell ref="A3:K3"/>
    <mergeCell ref="A10:H10"/>
    <mergeCell ref="A5:H5"/>
    <mergeCell ref="A12:H12"/>
    <mergeCell ref="E23:G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5.140625" style="0" customWidth="1"/>
    <col min="2" max="2" width="35.140625" style="0" customWidth="1"/>
    <col min="3" max="3" width="43.7109375" style="0" customWidth="1"/>
  </cols>
  <sheetData>
    <row r="1" ht="12.75">
      <c r="C1" s="15" t="s">
        <v>40</v>
      </c>
    </row>
    <row r="3" ht="13.5" thickBot="1"/>
    <row r="4" spans="1:3" ht="26.25" thickBot="1">
      <c r="A4" s="280" t="s">
        <v>21</v>
      </c>
      <c r="B4" s="281" t="s">
        <v>35</v>
      </c>
      <c r="C4" s="282" t="s">
        <v>36</v>
      </c>
    </row>
    <row r="5" spans="1:9" ht="13.5" customHeight="1" thickBot="1">
      <c r="A5" s="278"/>
      <c r="B5" s="279" t="s">
        <v>115</v>
      </c>
      <c r="C5" s="284"/>
      <c r="D5" s="20"/>
      <c r="E5" s="20"/>
      <c r="F5" s="20"/>
      <c r="G5" s="20"/>
      <c r="H5" s="20"/>
      <c r="I5" s="240"/>
    </row>
    <row r="6" spans="1:3" ht="13.5" thickBot="1">
      <c r="A6" s="283">
        <v>1</v>
      </c>
      <c r="B6" s="103" t="s">
        <v>617</v>
      </c>
      <c r="C6" s="286" t="s">
        <v>618</v>
      </c>
    </row>
    <row r="7" spans="1:8" ht="13.5" customHeight="1" thickBot="1">
      <c r="A7" s="278"/>
      <c r="B7" s="288" t="s">
        <v>131</v>
      </c>
      <c r="C7" s="289"/>
      <c r="D7" s="20"/>
      <c r="E7" s="20"/>
      <c r="F7" s="20"/>
      <c r="G7" s="20"/>
      <c r="H7" s="20"/>
    </row>
    <row r="8" spans="1:3" ht="38.25">
      <c r="A8" s="283">
        <v>2</v>
      </c>
      <c r="B8" s="102" t="s">
        <v>684</v>
      </c>
      <c r="C8" s="286" t="s">
        <v>685</v>
      </c>
    </row>
    <row r="9" spans="1:3" ht="26.25" thickBot="1">
      <c r="A9" s="285">
        <v>3</v>
      </c>
      <c r="B9" s="290" t="s">
        <v>686</v>
      </c>
      <c r="C9" s="28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beata.choscinska</cp:lastModifiedBy>
  <cp:lastPrinted>2015-11-17T09:11:58Z</cp:lastPrinted>
  <dcterms:created xsi:type="dcterms:W3CDTF">2004-04-21T13:58:08Z</dcterms:created>
  <dcterms:modified xsi:type="dcterms:W3CDTF">2015-11-27T07:38:40Z</dcterms:modified>
  <cp:category/>
  <cp:version/>
  <cp:contentType/>
  <cp:contentStatus/>
</cp:coreProperties>
</file>