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szkody" sheetId="6" r:id="rId6"/>
    <sheet name="maszyny" sheetId="7" r:id="rId7"/>
    <sheet name="lokalizacje" sheetId="8" r:id="rId8"/>
  </sheets>
  <definedNames>
    <definedName name="Excel_BuiltIn__FilterDatabase_3">'elektronika '!$A$4:$IT$4</definedName>
    <definedName name="_xlnm.Print_Area" localSheetId="3">'auta'!$A$1:$W$22</definedName>
    <definedName name="_xlnm.Print_Area" localSheetId="1">'budynki'!$A$1:$AC$146</definedName>
    <definedName name="_xlnm.Print_Area" localSheetId="2">'elektronika '!$A$1:$D$380</definedName>
  </definedNames>
  <calcPr fullCalcOnLoad="1"/>
</workbook>
</file>

<file path=xl/sharedStrings.xml><?xml version="1.0" encoding="utf-8"?>
<sst xmlns="http://schemas.openxmlformats.org/spreadsheetml/2006/main" count="2015" uniqueCount="917">
  <si>
    <t>Tabela nr 1 - Informacje ogólne o Jednostkach Miasta Działdowo</t>
  </si>
  <si>
    <t>L.p.</t>
  </si>
  <si>
    <t>Nazwa jednostki</t>
  </si>
  <si>
    <t>NIP</t>
  </si>
  <si>
    <t>REGON</t>
  </si>
  <si>
    <t>PKD</t>
  </si>
  <si>
    <t>Liczba pracowników</t>
  </si>
  <si>
    <t>Liczba uczniów</t>
  </si>
  <si>
    <t>Dodatkowe elementy mające wpływ na ocenę ryzyka</t>
  </si>
  <si>
    <t>Budżet roczny (plan)</t>
  </si>
  <si>
    <t xml:space="preserve">Łączna długość dróg, za które Ubezpieczający ponosi odpowiedzialność </t>
  </si>
  <si>
    <t>Planowane imprezy (nie podlegające ubezpieczeniu OC obowiązkowemu - nie biletowane)</t>
  </si>
  <si>
    <t>Urząd Miasta Działdowo, ul. Zamkowa 12, 13-200 Działdowo</t>
  </si>
  <si>
    <t>571 10 02 585</t>
  </si>
  <si>
    <t>000524358</t>
  </si>
  <si>
    <t>8411Z</t>
  </si>
  <si>
    <t>80</t>
  </si>
  <si>
    <t>Nie dotyczy</t>
  </si>
  <si>
    <t>1 plac zabaw przy ul. Męczenników</t>
  </si>
  <si>
    <t>Wydatki: 20 593 172,74 zł</t>
  </si>
  <si>
    <t>62 km</t>
  </si>
  <si>
    <t>Miejski Ośrodek Pomocy Społecznej, ul.Jagiełły 30 13-200 Działdowo</t>
  </si>
  <si>
    <t>571 10 40 746</t>
  </si>
  <si>
    <t>002710409</t>
  </si>
  <si>
    <t>8899Z</t>
  </si>
  <si>
    <t>44</t>
  </si>
  <si>
    <t>-</t>
  </si>
  <si>
    <t>Miejski Ośrodek Sportu I Rekreacji, 13-200 Działdowo, ul. Robotnicza 10</t>
  </si>
  <si>
    <t>571 10 40 901</t>
  </si>
  <si>
    <t>000331234</t>
  </si>
  <si>
    <t>9319Z</t>
  </si>
  <si>
    <t>51 imprez (58 szacunkowa liczba uczestników w jednej imprezie)</t>
  </si>
  <si>
    <t>Miejski Dom Kultury, 13-200 Działdowo, ul. Jagiełły 13</t>
  </si>
  <si>
    <t>571 14 46 767</t>
  </si>
  <si>
    <t>000286730</t>
  </si>
  <si>
    <t>9231F</t>
  </si>
  <si>
    <t>szatnia - ul. Jagiełły 13, 13-200 Działdowo</t>
  </si>
  <si>
    <t>9 imprez ( 900 uczestników w jednej imprezie)</t>
  </si>
  <si>
    <t>Samorządowy zakłd Budżetowy Miejska Służa Drogowa, 13-200 Działdowo, ul. Wolności 2/4</t>
  </si>
  <si>
    <t>571 10 03 751</t>
  </si>
  <si>
    <t>000962503</t>
  </si>
  <si>
    <t>4211Z</t>
  </si>
  <si>
    <t>Miejska Biblioteka Publiczna, ul. Jagiełły 32, 13-200 Działdowo</t>
  </si>
  <si>
    <t>571 14 46 721</t>
  </si>
  <si>
    <t>000286663</t>
  </si>
  <si>
    <t>Przedszkole Miejskie nr 1 im. Jana Brzechwy, ul. Grunwaldzka 2, 13-200 Działdowo</t>
  </si>
  <si>
    <t>571 16 02 291</t>
  </si>
  <si>
    <t>130005117</t>
  </si>
  <si>
    <t>8010A</t>
  </si>
  <si>
    <t>27</t>
  </si>
  <si>
    <t>157</t>
  </si>
  <si>
    <t>Przedszkole Miejskie nr 3, ul. Sportowa 4, 13-200 Działdowo</t>
  </si>
  <si>
    <t>571 16 02 279</t>
  </si>
  <si>
    <t>130005130</t>
  </si>
  <si>
    <t>8510Z</t>
  </si>
  <si>
    <t>plac zabaw - ul. Sportowa 4</t>
  </si>
  <si>
    <t>Przedszkole Miejskie nr 4, ul. Mrongowiusza 7, 13-200 Działdowo</t>
  </si>
  <si>
    <t>571 16 02 262</t>
  </si>
  <si>
    <t>130005146</t>
  </si>
  <si>
    <t>30</t>
  </si>
  <si>
    <t>plac zabaw - przy budynku, szatnia - w budynku</t>
  </si>
  <si>
    <t>Przedszkole Miejskie nr 5, 13-200 Działdowo ul.Karłowicza 3</t>
  </si>
  <si>
    <t>571 16 02 285</t>
  </si>
  <si>
    <t>130005152</t>
  </si>
  <si>
    <t>26</t>
  </si>
  <si>
    <t>plac zabaw - 13-200 Działdowo ul.Karłowicza 3</t>
  </si>
  <si>
    <t>Gimnazjum Nr 1, 13-200 Działdowo,ul. Wł. Jagiełły 33</t>
  </si>
  <si>
    <t>571 16 02 316</t>
  </si>
  <si>
    <t>510881388</t>
  </si>
  <si>
    <t>8531A</t>
  </si>
  <si>
    <t>szatnia - Działdowo, ul. Wł. Jagiełły 33</t>
  </si>
  <si>
    <t>Gimnazjum nr 2, ul. Sportowa 1; 13-200 Działdowo</t>
  </si>
  <si>
    <t>571 16 02 569</t>
  </si>
  <si>
    <t>510883973</t>
  </si>
  <si>
    <t>2 (900 uczestników), imprezy sportowe/rozrywkowe</t>
  </si>
  <si>
    <t>Zespół Szkół nr 2, ul. Polna 11, 13-200 Działdowo</t>
  </si>
  <si>
    <t>571 16 02 256</t>
  </si>
  <si>
    <t>130266473</t>
  </si>
  <si>
    <t>8560Z</t>
  </si>
  <si>
    <t>Szkoła Podstawowa nr 3 im. Bronisława Malinowskiego, ul. Lenartowicza 1, 13-200 Działdowo</t>
  </si>
  <si>
    <t>571 16 03 238</t>
  </si>
  <si>
    <t>001133708</t>
  </si>
  <si>
    <t>8520Z</t>
  </si>
  <si>
    <t>8 (1300 uczestników; turnieje, dyskoteki, rozgrywki)</t>
  </si>
  <si>
    <t>Tabela nr 2 - Wykaz budynków i budowli w  Mieście  Działdowo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</si>
  <si>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</si>
  <si>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</si>
  <si>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</si>
  <si>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</si>
  <si>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</si>
  <si>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</si>
  <si>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</si>
  <si>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</si>
  <si>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</si>
  <si>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Rodzaj materiałów budowlanych, z jakich wykonano budynek</t>
  </si>
  <si>
    <t>czy w konstrukcji budynku występuje płyta warstwowa? Jeżeli tak, to jakie jest jej wypełnienie?</t>
  </si>
  <si>
    <t>czy na poddaszu są składkowane materiały palne? /TAK/NIE/NIE DOTYCZY (brak poddasza)/</t>
  </si>
  <si>
    <r>
      <t>Opis stanu technicznego budynku wg poniższych elementów budynku (</t>
    </r>
    <r>
      <rPr>
        <sz val="10"/>
        <rFont val="Arial"/>
        <family val="2"/>
      </rPr>
      <t xml:space="preserve">PROSZĘ WYBRAĆ: </t>
    </r>
    <r>
      <rPr>
        <b/>
        <i/>
        <sz val="10"/>
        <rFont val="Arial"/>
        <family val="2"/>
      </rPr>
      <t xml:space="preserve">bardzo doby, dobry, dosteczny, zły (do remontu) lub nie dotyczy </t>
    </r>
    <r>
      <rPr>
        <sz val="10"/>
        <rFont val="Arial"/>
        <family val="2"/>
      </rPr>
      <t>(element budyku nie występuje)</t>
    </r>
  </si>
  <si>
    <t>powierzchnia zabudowy (w m²)*</t>
  </si>
  <si>
    <t>powierzchnia użytkowa (w m²)**</t>
  </si>
  <si>
    <t>kubatura (w m³)***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</si>
  <si>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</si>
  <si>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</si>
  <si>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</si>
  <si>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</si>
  <si>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</si>
  <si>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</si>
  <si>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</si>
  <si>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</si>
  <si>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</si>
  <si>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</si>
  <si>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</si>
  <si>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</si>
  <si>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</si>
  <si>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Miasta</t>
  </si>
  <si>
    <t>1.</t>
  </si>
  <si>
    <t>Budynek Ratusz</t>
  </si>
  <si>
    <t>Urząd Miasta</t>
  </si>
  <si>
    <t>TAK</t>
  </si>
  <si>
    <t>Do 1965</t>
  </si>
  <si>
    <t>KB</t>
  </si>
  <si>
    <t>Gaśnice proszkowe ABC 2kg- 1szt.,6kg- 2szt.  hydranty wewnętrzne, czujki optyczne dymne DP 2071, czujki termiczne DT 2073, sygnalizatory akustyczne 2-tonowe AS 272, przyciski pożarowe ROP,  centrala sygnalizacji pożaru ARITEH FP1216, aktywny system bezpieczeństwa inst. gazowej,- Zintegrowany system alarmowy master ATS4018; - zewnętrzny sygnalizator zespolony z autonomicznym zasilaniem ACS 526- optyczno akustyczny; - pasywne czujki podczerwieni EV-100 rozlokowane w całym budynku 25 szt.; - 4 drzwi: -1drzwi w piwnicy metalowe- 1 zamek - 3 drzwi na parterze drewniane -zamki podwójne</t>
  </si>
  <si>
    <t>pl. Mickiewicza 43</t>
  </si>
  <si>
    <t>CEGŁA</t>
  </si>
  <si>
    <t>Drewniane</t>
  </si>
  <si>
    <t>Płatwiowo-kleszczowy, dachówka ceramiczna</t>
  </si>
  <si>
    <t>NIE</t>
  </si>
  <si>
    <t>2.</t>
  </si>
  <si>
    <t>Agronomówka-Działdowo</t>
  </si>
  <si>
    <t>O</t>
  </si>
  <si>
    <t>ul. Księżodworska 23</t>
  </si>
  <si>
    <t>BETON I CEGŁA</t>
  </si>
  <si>
    <t>DREWN. BETON</t>
  </si>
  <si>
    <t>PAPA</t>
  </si>
  <si>
    <t>3.</t>
  </si>
  <si>
    <t>Zamek cz.gotycka</t>
  </si>
  <si>
    <t>XIV w</t>
  </si>
  <si>
    <t>ul. Zamkowa 12</t>
  </si>
  <si>
    <t>CEGŁA gotycka</t>
  </si>
  <si>
    <t>Krzyżowo-żebrowe,z cegły gotyckiej</t>
  </si>
  <si>
    <t>Drewniany dwuspadowy, na konstrukcji wieszarowej, dachówka ceramiczna</t>
  </si>
  <si>
    <t>4.</t>
  </si>
  <si>
    <t>Zamek cz. Administracyjna</t>
  </si>
  <si>
    <r>
      <t>gaśnice proszkowe ABC-2kg-4szt., gaśnice proszkowe ABC 4kg- 2szt.,gaśnice proszkowe ABC-6kg-4szt., gaśnica 5kg-skroplony CO</t>
    </r>
    <r>
      <rPr>
        <b/>
        <sz val="7"/>
        <color indexed="8"/>
        <rFont val="Verdana"/>
        <family val="2"/>
      </rPr>
      <t>2</t>
    </r>
    <r>
      <rPr>
        <sz val="7"/>
        <color indexed="8"/>
        <rFont val="Verdana"/>
        <family val="2"/>
      </rPr>
      <t xml:space="preserve"> -1szt., hydranty wewnętrzne, czujki optyczne dymne DP 2071, czujki termiczne DT 2073, sygnalizatory akustyczne 2-tonowe AS 272, przyciski pożarowe ROP,  centrala sygnalizacji pożaru ARITEH FP1216, aktywny system bezpieczeństwa inst. gazowej,- Zintegrowany system alarmowy master ATS4018; - zewnętrzny sygnalizator zespolony z autonomicznym zasilaniem ACS 526- optyczno akustyczny; - pasywne czujki podczerwieni EV-100 rozlokowane w całym budynku 25 szt.;  - kraty w piwnicach; - 3 drzwi: -1drzwi w piwnicy metalowe- 1 zamek - 2 drzwi na parterze aluminiowe przeszklone, zamki podwójne.</t>
    </r>
  </si>
  <si>
    <t>Płyta żelbetowa</t>
  </si>
  <si>
    <t>5.</t>
  </si>
  <si>
    <t>Miejski Dom Kultury</t>
  </si>
  <si>
    <t>- 10 gaśnic proszkowych, - 3  drzwi  drewnianych z czego: - 1 drzwi z trzema zamkami – 2 drzwi z  dwoma zamkami ; - blokady wewnętrzne na drzwiach,- kraty w części okien,-kraty w części drzwi wewn.</t>
  </si>
  <si>
    <t>ul. Jagiełły 13</t>
  </si>
  <si>
    <t>Drewno, papa</t>
  </si>
  <si>
    <t>Brak</t>
  </si>
  <si>
    <t>6.</t>
  </si>
  <si>
    <t>Budynek (biblioteka)</t>
  </si>
  <si>
    <t xml:space="preserve">- 6 gaśnic proszkowych; - 1 gaśnicę pianową; - kraty na oknach na I piętrze, - kraty na klatkach schodowych, - 1 drzwi drewniane, zamek patent OMSI, zamek zwykły GAM </t>
  </si>
  <si>
    <t>ul. Jagiełły 32</t>
  </si>
  <si>
    <t>7.</t>
  </si>
  <si>
    <t>Budynek szkoły Poradnia uzależnień</t>
  </si>
  <si>
    <t>Budynek w trakcie rewitalizacji</t>
  </si>
  <si>
    <t>ul. Wolności 64</t>
  </si>
  <si>
    <t>DREWNIANE</t>
  </si>
  <si>
    <t>DACHÓWKA</t>
  </si>
  <si>
    <t>Brak inf.</t>
  </si>
  <si>
    <t>8.</t>
  </si>
  <si>
    <t>Budynek szkoły (wiata na opał)</t>
  </si>
  <si>
    <t>9.</t>
  </si>
  <si>
    <t xml:space="preserve">Boisko szkolne </t>
  </si>
  <si>
    <t>10.</t>
  </si>
  <si>
    <t>Budynek szkoły</t>
  </si>
  <si>
    <t>11.</t>
  </si>
  <si>
    <t>Budynek szkoły (aula)</t>
  </si>
  <si>
    <t>12.</t>
  </si>
  <si>
    <t>Budynek szkoły (poradnia Pulmologiczna)</t>
  </si>
  <si>
    <t>BETON/PUSTAK</t>
  </si>
  <si>
    <t>BETON</t>
  </si>
  <si>
    <t>13.</t>
  </si>
  <si>
    <t>Sieć burzowa</t>
  </si>
  <si>
    <t>14.</t>
  </si>
  <si>
    <t>Targowisko</t>
  </si>
  <si>
    <t>Pl.1Maja</t>
  </si>
  <si>
    <t>15.</t>
  </si>
  <si>
    <t>Fontanna</t>
  </si>
  <si>
    <t xml:space="preserve">Pl. Mickiewicza </t>
  </si>
  <si>
    <t>16.</t>
  </si>
  <si>
    <t>Kanalizacja deszczowa -Zamek</t>
  </si>
  <si>
    <t>18.</t>
  </si>
  <si>
    <t>UM 11Listopada 2</t>
  </si>
  <si>
    <t>bud.mieszk</t>
  </si>
  <si>
    <t>brak inf.</t>
  </si>
  <si>
    <t>ul. 11 Listopada 2</t>
  </si>
  <si>
    <t>19.</t>
  </si>
  <si>
    <t>UM Bielnikowa 16</t>
  </si>
  <si>
    <t>ul. Bielnikowa 16</t>
  </si>
  <si>
    <t>20.</t>
  </si>
  <si>
    <t>bud.gosp.</t>
  </si>
  <si>
    <t>21.</t>
  </si>
  <si>
    <t>22.</t>
  </si>
  <si>
    <t>Biurowiec Północna 20</t>
  </si>
  <si>
    <t>ul. Północna 20</t>
  </si>
  <si>
    <t>EL.PREFABRYK.</t>
  </si>
  <si>
    <t>BETONOWY</t>
  </si>
  <si>
    <t>BLACHODACHÓWKA</t>
  </si>
  <si>
    <t>23.</t>
  </si>
  <si>
    <t>Bud. Grunwaldzka 5, dawnych koszar</t>
  </si>
  <si>
    <t>Zabytek</t>
  </si>
  <si>
    <t>ul. Grunwaldzka 5</t>
  </si>
  <si>
    <t>24.</t>
  </si>
  <si>
    <t>Mazurska 1a (2lokale)</t>
  </si>
  <si>
    <t>Bud. Mieszkalny</t>
  </si>
  <si>
    <t>ul. Mazurska</t>
  </si>
  <si>
    <t>DACHÓWKA CERAMICZNA</t>
  </si>
  <si>
    <t>25.</t>
  </si>
  <si>
    <t>26.</t>
  </si>
  <si>
    <t>Przychodnia ul. Norwida 29</t>
  </si>
  <si>
    <t xml:space="preserve">Przychodnia </t>
  </si>
  <si>
    <r>
      <t>Gaśnice 20 szt</t>
    </r>
    <r>
      <rPr>
        <sz val="10"/>
        <rFont val="Arial"/>
        <family val="2"/>
      </rPr>
      <t>.</t>
    </r>
  </si>
  <si>
    <t>ul. Norwida 29</t>
  </si>
  <si>
    <t>27.</t>
  </si>
  <si>
    <t>Garaże AiB ul. Wolności</t>
  </si>
  <si>
    <t>ul. Wolności 4</t>
  </si>
  <si>
    <t>150,55 / 74,38</t>
  </si>
  <si>
    <t>Brak. Inf</t>
  </si>
  <si>
    <t xml:space="preserve"> 1 / 1</t>
  </si>
  <si>
    <t>28.</t>
  </si>
  <si>
    <t>Grunwaldzka 7/2</t>
  </si>
  <si>
    <t>Biblioteka pedag.</t>
  </si>
  <si>
    <t>ul. Grunwaldzka 7/2</t>
  </si>
  <si>
    <t>29.</t>
  </si>
  <si>
    <t>Garaż dwustanowisk.Grunw.7/2</t>
  </si>
  <si>
    <t>32 /42</t>
  </si>
  <si>
    <t xml:space="preserve">Brak. Inf. </t>
  </si>
  <si>
    <t>30.</t>
  </si>
  <si>
    <t>Kocioł gazowy CO Grunw.7/2</t>
  </si>
  <si>
    <t>31.</t>
  </si>
  <si>
    <t>Toaleta</t>
  </si>
  <si>
    <t>ul. Kościuszki</t>
  </si>
  <si>
    <t>32.</t>
  </si>
  <si>
    <t>Pl.1-go Maja</t>
  </si>
  <si>
    <t>33.</t>
  </si>
  <si>
    <t>Wiata przystankowa</t>
  </si>
  <si>
    <t>ul. Nidzicka</t>
  </si>
  <si>
    <t>34.</t>
  </si>
  <si>
    <t xml:space="preserve">ul. Męczenników </t>
  </si>
  <si>
    <t>35.</t>
  </si>
  <si>
    <t>36.</t>
  </si>
  <si>
    <t>ul. Kosciuszki 14</t>
  </si>
  <si>
    <t>37.</t>
  </si>
  <si>
    <t>ul. Skłodowskiej 17</t>
  </si>
  <si>
    <t>38.</t>
  </si>
  <si>
    <t>Oświetlenie uliczne</t>
  </si>
  <si>
    <t>39.</t>
  </si>
  <si>
    <t>Skate Park</t>
  </si>
  <si>
    <t>ul.Męczenników</t>
  </si>
  <si>
    <t>40.</t>
  </si>
  <si>
    <t xml:space="preserve">Plac Zabaw  </t>
  </si>
  <si>
    <t>41.</t>
  </si>
  <si>
    <t>Oczko Wodne</t>
  </si>
  <si>
    <t>42.</t>
  </si>
  <si>
    <t>Skwer przy ul. Kościuszki</t>
  </si>
  <si>
    <t>43.</t>
  </si>
  <si>
    <t>Ogrodzenie boiska ZMS</t>
  </si>
  <si>
    <t>ul. ZMS</t>
  </si>
  <si>
    <t>44.</t>
  </si>
  <si>
    <t>Grób murowany</t>
  </si>
  <si>
    <t>ul. Leśna (cmentarz)</t>
  </si>
  <si>
    <t>45.</t>
  </si>
  <si>
    <t>Figura Św.Katarzyny Aleksand.</t>
  </si>
  <si>
    <t>46.</t>
  </si>
  <si>
    <t>Słupy ogłoszeniowe 7 szt</t>
  </si>
  <si>
    <t>47.</t>
  </si>
  <si>
    <t>Pl. Mickiewicza 5</t>
  </si>
  <si>
    <t>Pl.Mickiewicza 5</t>
  </si>
  <si>
    <t>48.</t>
  </si>
  <si>
    <t>Radiolinia zamek-ratusz</t>
  </si>
  <si>
    <t>49.</t>
  </si>
  <si>
    <t xml:space="preserve">Ścieżka historyczna </t>
  </si>
  <si>
    <t>50.</t>
  </si>
  <si>
    <t>Boisko do piłki plażowej</t>
  </si>
  <si>
    <t>51.</t>
  </si>
  <si>
    <t>Boisko do Badmintona</t>
  </si>
  <si>
    <t>52.</t>
  </si>
  <si>
    <t xml:space="preserve">Siłownia zewnętrzna </t>
  </si>
  <si>
    <t>53.</t>
  </si>
  <si>
    <t>Fontanna pływająca</t>
  </si>
  <si>
    <t>54.</t>
  </si>
  <si>
    <t>Zagosp.cz.wypoczynkowej</t>
  </si>
  <si>
    <t>55.</t>
  </si>
  <si>
    <t>Zagosp. cz. Sport.</t>
  </si>
  <si>
    <t>56.</t>
  </si>
  <si>
    <t>Tor dla łyżworolek</t>
  </si>
  <si>
    <t>Przyłącz. Energetycz.</t>
  </si>
  <si>
    <t>RAZEM</t>
  </si>
  <si>
    <t>2. Miejski Ośrodek Pomocy Społecznej</t>
  </si>
  <si>
    <t>budynek biurowy</t>
  </si>
  <si>
    <t>tak</t>
  </si>
  <si>
    <t>gaśnice,urzadz.alarm dżwiekowy,kraty na oknach,drzwi,zamki,monitoring</t>
  </si>
  <si>
    <t>ul.Jagiełły 30 Działdowo</t>
  </si>
  <si>
    <t>budynek dziennego ośrodka wsparcia dla osób z przemocą w rodzinie=garaż</t>
  </si>
  <si>
    <t>3. Miejski Ośrodek Sportu i Rekreacji</t>
  </si>
  <si>
    <t>Pawilon Sportowy Mały</t>
  </si>
  <si>
    <t>ŚWIETLICA, ŁAZIENKI, MAGAZYNEK</t>
  </si>
  <si>
    <t xml:space="preserve">KB </t>
  </si>
  <si>
    <t>DZIAŁDOWO UL ROBOTNICZA 10</t>
  </si>
  <si>
    <t>PUSTAK</t>
  </si>
  <si>
    <t>DOSTATECZNY</t>
  </si>
  <si>
    <t>DOBRY</t>
  </si>
  <si>
    <t>BARDZO DOBRA</t>
  </si>
  <si>
    <t>NIE WYSTEPUJE</t>
  </si>
  <si>
    <t>DOBRA</t>
  </si>
  <si>
    <t>Pawilon Sportowy Duży</t>
  </si>
  <si>
    <t>BIURA, ŚWIETLICA, SIŁOWNIA,POKOJE HOTELOWE, ŁAZIENKI, KOTŁOWNIA, MAGAZYNEK</t>
  </si>
  <si>
    <t>URZADZENIA  ALARMOWE DZWIĘKOWE Z POWIADOMIENIEM AGENCJI OCHRONY, GAŚNICE PROSZKOWE</t>
  </si>
  <si>
    <t>Zadaszona Trybuna</t>
  </si>
  <si>
    <t>Wiata Stadionowa Dla Zawodników</t>
  </si>
  <si>
    <t>Budynek Zaplecza Socjalnego (Orlik)</t>
  </si>
  <si>
    <t>DZIAŁDOWO UL.ŚWIERKOWA</t>
  </si>
  <si>
    <t>Stanowisko Komentatora</t>
  </si>
  <si>
    <t>Stadion Sportowy Ogrodzony</t>
  </si>
  <si>
    <t>LATA 50</t>
  </si>
  <si>
    <t>Lodowisko</t>
  </si>
  <si>
    <t>TAK W OKRESIE ZIMOWYM</t>
  </si>
  <si>
    <t>DZIAŁDOWO UL SWIERKOWA</t>
  </si>
  <si>
    <t>Boisko Baseballa Ogrodzone</t>
  </si>
  <si>
    <t>DZIAŁDOWO UL. ŚWIERKOWA</t>
  </si>
  <si>
    <t>Oświetlenia Boiska Orlik</t>
  </si>
  <si>
    <t>DZIAŁDOWO UL. SWIERKOWA</t>
  </si>
  <si>
    <t>Przyłaczenie Kanalizacyjne Orlik</t>
  </si>
  <si>
    <t>Przyłącze Wodociągowe</t>
  </si>
  <si>
    <t>DZIALDOWO UL. SWIERKOWA</t>
  </si>
  <si>
    <t>Drogi, Chodniki I Place</t>
  </si>
  <si>
    <t>Ogrodzenia I Piłkochwyty Orlik</t>
  </si>
  <si>
    <t>Boisko Do Piłki Orlik</t>
  </si>
  <si>
    <t>Boisko Wielofunkcyjne</t>
  </si>
  <si>
    <t xml:space="preserve">4. Miejski Dom Kultury -brak </t>
  </si>
  <si>
    <t>5. Miejska Służba Drogowa</t>
  </si>
  <si>
    <t xml:space="preserve">Budynek Gospodarczy </t>
  </si>
  <si>
    <t>Socjalno-bytowy</t>
  </si>
  <si>
    <t>Remont 2008</t>
  </si>
  <si>
    <t>gaśnica, drzwi antywłamaniowe</t>
  </si>
  <si>
    <t>Działdowo, ul. Wolności 2/4</t>
  </si>
  <si>
    <t>cegła</t>
  </si>
  <si>
    <t>drewniany</t>
  </si>
  <si>
    <t>konstrukcja drewniana. Papa</t>
  </si>
  <si>
    <t>nie</t>
  </si>
  <si>
    <t>dobry</t>
  </si>
  <si>
    <t>b.dobry</t>
  </si>
  <si>
    <t>Budynek Gospodarczy</t>
  </si>
  <si>
    <t>pomieszczenie gospodarcze</t>
  </si>
  <si>
    <t>Lata 70</t>
  </si>
  <si>
    <t>gaśnica, drzwi stalowe</t>
  </si>
  <si>
    <t>jw.</t>
  </si>
  <si>
    <t>niedotyczy</t>
  </si>
  <si>
    <t>pomieszczenie magazynowe</t>
  </si>
  <si>
    <t>gaśnica, krata na drzwiach i oknie</t>
  </si>
  <si>
    <t>konstrukcja drewniana, papa</t>
  </si>
  <si>
    <t>b.dobra</t>
  </si>
  <si>
    <t>Razem</t>
  </si>
  <si>
    <t xml:space="preserve">6. Miejska Bblioteka Publiczna  -brak </t>
  </si>
  <si>
    <t>7. Przedszkole Miejskie nr 1 im. Jana Brzechwy</t>
  </si>
  <si>
    <t>Budynek przedszkolny</t>
  </si>
  <si>
    <t>pobyt dzieci</t>
  </si>
  <si>
    <t>Gaśnice 6 szt. Proszkowe 2 aluminiowe, Zamki patentowe, Instalacje alarmowe 22 czujki, Dzwonek alarmowy na wypadek pożaru,Dzwonek alarmowy na wypadek pożaru,Drzwi do budynku,2 drewniane</t>
  </si>
  <si>
    <t>ul. Grunwaldzka 2,13-200 Działdowo</t>
  </si>
  <si>
    <t>8. Przedszkole Miejskie nr 3</t>
  </si>
  <si>
    <t>budynek główny</t>
  </si>
  <si>
    <t>gaśnica proszkowa - 6szt, gaśnica śniegowa - 1szt, hydrant wewn. - 2 szt., sygnalizacja alarmowa przekazywana telefonicznie do agencji ochrony</t>
  </si>
  <si>
    <t>13-200 Działdowo, ul. Sportowa 4</t>
  </si>
  <si>
    <t>żelbet</t>
  </si>
  <si>
    <t>żelbet ociepl papa termozgrzewalna</t>
  </si>
  <si>
    <t>nie dotyczy</t>
  </si>
  <si>
    <t>bardzo dobra</t>
  </si>
  <si>
    <t>budynek gospodarczy</t>
  </si>
  <si>
    <t>zaplecze</t>
  </si>
  <si>
    <t>13-200 Działdowo, ul. Sportowa 5</t>
  </si>
  <si>
    <t>gazobeton</t>
  </si>
  <si>
    <t>papa termozgrzewalna</t>
  </si>
  <si>
    <t>dostateczna</t>
  </si>
  <si>
    <t>9. Przedszkole Miejskie nr 4</t>
  </si>
  <si>
    <t>Budynek</t>
  </si>
  <si>
    <t>Pobyt dzieci</t>
  </si>
  <si>
    <t>gaśnice proszkowe - 6szt, gaśnice śniege - 1 szt.hydrant wodny - 2 szt. Instalacja alarmowa - 15 czujek, sygnał alarmowy przekaz telefoniczny do firmy ochroniarskiej, 5 wyjść ewakuacyjnych + w każdej Sali edukacyjnej dodatkowe wyjście ewakuacyjne.</t>
  </si>
  <si>
    <t>Budynek gospodarczy</t>
  </si>
  <si>
    <t>Zaplecze</t>
  </si>
  <si>
    <t>Ogrodzenie</t>
  </si>
  <si>
    <t>Chodnik</t>
  </si>
  <si>
    <t>Plac</t>
  </si>
  <si>
    <t>10. Przedszkole Miejskie nr 5</t>
  </si>
  <si>
    <t>Budynek przedszkola</t>
  </si>
  <si>
    <t>Przedszkole</t>
  </si>
  <si>
    <t>gaśnice:8 śniegowych , 3 proszkowe</t>
  </si>
  <si>
    <t>13-200 Działdowo ul.Karłowicza 3</t>
  </si>
  <si>
    <t>Ogrodzenie i plac</t>
  </si>
  <si>
    <t>alarm ewakuacyjny,w piwnicy kraty na oknach,4 drzwi aluminiowe,8 zamków patentowych , sygnalizacja dźwiękowa z powiadomieniem do agencji ochrony , całodobowy dozór agencji ochrony.</t>
  </si>
  <si>
    <t xml:space="preserve">11. Gimnazjum nr 1 </t>
  </si>
  <si>
    <t>budynek szkoły</t>
  </si>
  <si>
    <t>budynek szkolny</t>
  </si>
  <si>
    <t>gaśnice w ilości 12 sztuk, -kraty w oknach -I piętro w czytelni, II piętro sala komputerowa, piwnica kompletnie okratowana, - drzwi wejściowe- urządzenia alarmowe - sala komputerowa, monitoring całego terenu; PCV: zamek patentowy, roleta wewnętrzna; drzwi awaryjne: metalowe, zamek patentowy</t>
  </si>
  <si>
    <t>Działdowo, ul. Wł. Jagiełły 33</t>
  </si>
  <si>
    <t>z cegły ceramicznej na zapraw. cementowo-wapiennej</t>
  </si>
  <si>
    <t xml:space="preserve">ceramiczne płaskie i łukowe </t>
  </si>
  <si>
    <t>stromy czterospadkowy o konstrukcji drewnianej</t>
  </si>
  <si>
    <t>dobra</t>
  </si>
  <si>
    <t>sala gimnastyczna</t>
  </si>
  <si>
    <t>monitoring całego terenu w tym kamery zewnętrzne i wewnętrzne</t>
  </si>
  <si>
    <t>konstrukcja ramowa z dźwigarów stalowych opartych na słupach żelbetowych i ścianach osłonowych murowanych</t>
  </si>
  <si>
    <t xml:space="preserve">stropy z prefabrykowanych płyt kanałowych z uzupełnieniami żelbetowymi </t>
  </si>
  <si>
    <t>stalowe kratowe dźwigary dachowe , usztywnione stężeniami stalowymi</t>
  </si>
  <si>
    <t>Pokrycie dachu areny hali sportowej oraz łącznika płytami warstwowymi "Wektra"</t>
  </si>
  <si>
    <t>12. Gimnazjum nr 2</t>
  </si>
  <si>
    <t>Hala Sportowa przy Gimnazjum nr 2  w tym kolektor 106 094,96 zł)</t>
  </si>
  <si>
    <t>budynek użyteczności publicznej</t>
  </si>
  <si>
    <t>Przeciwkradzieżowa: alarm z powiadamianiem agencji ochrony, monitoring wizyjny (16 kamer)     przeciwpożarowe: 8 gaśnic proszkowych ABC 113B, 3 hydranty</t>
  </si>
  <si>
    <t>ul. Sportowa 1 13-200 Działdowo</t>
  </si>
  <si>
    <t>gazobeton, konstrukcja - eliptyczne dźwigary stalowe o rozpiętości 38 m</t>
  </si>
  <si>
    <t>plyty kanałowe, strop Akiermana, wupełnienie żelbetonowe stropów wylewane</t>
  </si>
  <si>
    <t>papa termozgrzewalna, blacha trapezowa akustyczna, blacha fałdowa niskoprofilowana</t>
  </si>
  <si>
    <t xml:space="preserve">NIE </t>
  </si>
  <si>
    <t xml:space="preserve">Gimnazjum nr 2 </t>
  </si>
  <si>
    <t>Przeciwkradzieżowa: alarm z powiadamianiem agencji ochrony, monitoring wizyjny (16 kamer)     przeciwpożarowe: 12 gaśnic proszkowych 12kg  BCE , 1 szt. 4kg, 2 gaśnice pianowe 4kg ABC 70B,  3 hydranty</t>
  </si>
  <si>
    <t>cegła ceramiczna</t>
  </si>
  <si>
    <t>żelbetonowe DZ-3</t>
  </si>
  <si>
    <t>stropodach żelbetowy</t>
  </si>
  <si>
    <t>ogrodzenie</t>
  </si>
  <si>
    <t>Parking, chodnik, droga</t>
  </si>
  <si>
    <t>kompleks sportowy „MOJE BOISKO- ORLIK 2012”</t>
  </si>
  <si>
    <t>13. Zespół Szkół nr 2</t>
  </si>
  <si>
    <t>Budynek dydaktyczny A</t>
  </si>
  <si>
    <t>Alarm, monitoring, gaśnice, hydranty</t>
  </si>
  <si>
    <t>Działdowo ul. Polna 11</t>
  </si>
  <si>
    <t>żelbetowe</t>
  </si>
  <si>
    <t>żelbetowe, żerań</t>
  </si>
  <si>
    <t>płaski, żelbetowy</t>
  </si>
  <si>
    <t>bardzo dobry</t>
  </si>
  <si>
    <t>Budynek zesp. Sport. - część C</t>
  </si>
  <si>
    <t>Gaśnice, hydranty, monitoring</t>
  </si>
  <si>
    <t>Sieć wodociągowa</t>
  </si>
  <si>
    <t>Kanalizacja deszczowa</t>
  </si>
  <si>
    <t>Przyłącze wodno-kanalizacyjne</t>
  </si>
  <si>
    <t>Sieć cieplna (kanał CO)</t>
  </si>
  <si>
    <t>Linia kablowa SN15 kv</t>
  </si>
  <si>
    <t>Linia kablowa NN</t>
  </si>
  <si>
    <t>Sieć zewnętrzna CO i CW</t>
  </si>
  <si>
    <t>Drogi, chodniki, place</t>
  </si>
  <si>
    <t>Sieć gazowa</t>
  </si>
  <si>
    <t>Przyłącze gazowe</t>
  </si>
  <si>
    <t>Parking</t>
  </si>
  <si>
    <t>Parking przy sali gimnastycznej</t>
  </si>
  <si>
    <t>Boisko wielofunkcyjne</t>
  </si>
  <si>
    <t>17.</t>
  </si>
  <si>
    <t>Plac zabaw</t>
  </si>
  <si>
    <t>Obiekt Orlik przy ul. Makowej 13</t>
  </si>
  <si>
    <t>Monitoring, gaśnica</t>
  </si>
  <si>
    <t>Działdowo ul. Makowa 13</t>
  </si>
  <si>
    <t>14. Szkoła Podstawowa nr 3</t>
  </si>
  <si>
    <t>budynek z salą gimnastyczną</t>
  </si>
  <si>
    <t>edukacja</t>
  </si>
  <si>
    <t>gaśnice 9szt.6kg proszrk ABC 13A 144 BC, hydranty wewnętrzne 11 szt. , drzwi antywłamaniowe 7 szt. dozór agencji ochrony całodobowej</t>
  </si>
  <si>
    <t>ul. Lenartowicza 1  13-200 Działdowo</t>
  </si>
  <si>
    <t>ciąg piesz-jezdny</t>
  </si>
  <si>
    <t>kompleks sportowy "Moje boisko ORLIK 2012"</t>
  </si>
  <si>
    <t>zawody sportowe</t>
  </si>
  <si>
    <t>gaśnice 1 szt. drzwi antywłamaniowe 1 szt.</t>
  </si>
  <si>
    <t>suma</t>
  </si>
  <si>
    <t>Tabela nr 3 - Wykaz sprzętu elektronicznego w Mieście  Działdowo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</si>
  <si>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</si>
  <si>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</si>
  <si>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</si>
  <si>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</si>
  <si>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</si>
  <si>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>Zestaw komputerowy nr 1</t>
  </si>
  <si>
    <t>Zestaw komputerowy nr 2</t>
  </si>
  <si>
    <t>Zestaw komputerowy nr 3</t>
  </si>
  <si>
    <t>Zestaw komputerowy</t>
  </si>
  <si>
    <t>Monitor LCD LG L1918 S-SN 19”</t>
  </si>
  <si>
    <t xml:space="preserve">Skaner </t>
  </si>
  <si>
    <t>Kserokopiarka</t>
  </si>
  <si>
    <t>Monitor</t>
  </si>
  <si>
    <t>Drukarka HP</t>
  </si>
  <si>
    <t>Monitor SAMSUNG</t>
  </si>
  <si>
    <t>Drukarka</t>
  </si>
  <si>
    <t>Zestaw komputerowy E</t>
  </si>
  <si>
    <t>BACK UPS</t>
  </si>
  <si>
    <t>Urządzenie NAS QNAP</t>
  </si>
  <si>
    <t>HDD Seagate 1TB SATA</t>
  </si>
  <si>
    <t>Drukarka kyocena</t>
  </si>
  <si>
    <t>Skaner Plustek Optimo</t>
  </si>
  <si>
    <t>Czytnik kodów kreskowych</t>
  </si>
  <si>
    <t>Urządzenie Forti Gate</t>
  </si>
  <si>
    <t>Automatyczny syst.do elektroforezy</t>
  </si>
  <si>
    <t>Syrena alarmowa</t>
  </si>
  <si>
    <t>Fotoradar</t>
  </si>
  <si>
    <t>System klimatyzacji BF i serwerowni</t>
  </si>
  <si>
    <t>Zestaw komp.</t>
  </si>
  <si>
    <t>Drukarka x2</t>
  </si>
  <si>
    <t>Skaner x2</t>
  </si>
  <si>
    <t xml:space="preserve">Szafa krosownicza </t>
  </si>
  <si>
    <t>Hub HP 10/100</t>
  </si>
  <si>
    <t>UPS NB00351600339</t>
  </si>
  <si>
    <t>UPS NB0038161311</t>
  </si>
  <si>
    <t>Urządzenia komputerowe w ramach proj. E-Usługi</t>
  </si>
  <si>
    <t>Serwer Power Edge</t>
  </si>
  <si>
    <t>zestawy komuterowe</t>
  </si>
  <si>
    <t>kserokopiarka</t>
  </si>
  <si>
    <t>zestaw komuterowy</t>
  </si>
  <si>
    <t>zestaw komputerowy</t>
  </si>
  <si>
    <t>drukarka kyocera</t>
  </si>
  <si>
    <t>Urzadzenie Wielofunkcyjne Epson</t>
  </si>
  <si>
    <t>Kasa Fiskalna</t>
  </si>
  <si>
    <t>Wieża Lg</t>
  </si>
  <si>
    <t>Zestaw Nagłasniający</t>
  </si>
  <si>
    <t>Urzadzenie Wielofunkcyjne Panasonic Kx-Mb2025</t>
  </si>
  <si>
    <t>Komputer Pi5/P8Z86/8/2X500Raid/Dvdrw/520/Usb3.0</t>
  </si>
  <si>
    <t>4. Miejski Dom Kultury</t>
  </si>
  <si>
    <t>Jednostka centralna NEVADA</t>
  </si>
  <si>
    <t>drukarka KYOCERA</t>
  </si>
  <si>
    <t>x</t>
  </si>
  <si>
    <t>Zespół komputerowy</t>
  </si>
  <si>
    <t>6. Miejska Bblioteka Publiczna</t>
  </si>
  <si>
    <t>jednostka centralna + monitor</t>
  </si>
  <si>
    <t>jednostka centralna + monitor + czytnik</t>
  </si>
  <si>
    <t>jednostka centralna + monitor + czytnik+ zestaw podpis elektroniczny</t>
  </si>
  <si>
    <t>2006 komputer 2008 czytnik</t>
  </si>
  <si>
    <t xml:space="preserve">jednostka centralna </t>
  </si>
  <si>
    <t>laminator biurowy</t>
  </si>
  <si>
    <t>drukarka SAMSUNG</t>
  </si>
  <si>
    <t>drukarka HP</t>
  </si>
  <si>
    <t>Zestawy komputerowe</t>
  </si>
  <si>
    <t>drukarka Canon MP 540</t>
  </si>
  <si>
    <t>Ksero samsung</t>
  </si>
  <si>
    <t>Wieże Panasonic 2 szt.</t>
  </si>
  <si>
    <t>zestaw komputerowy dla dzieci</t>
  </si>
  <si>
    <t>drukarka</t>
  </si>
  <si>
    <t>DVD KORR 2218</t>
  </si>
  <si>
    <t>KOMPUTER KIDSMART</t>
  </si>
  <si>
    <t>DVD MANTA 064</t>
  </si>
  <si>
    <t>DRUKARKA HP DJ-F2480</t>
  </si>
  <si>
    <t>DRUKARKA HP K 209a  CH 368</t>
  </si>
  <si>
    <t>ZESTAW KOMPUTEROWY</t>
  </si>
  <si>
    <t>DRUKARKA HP DESKJET</t>
  </si>
  <si>
    <t>2 zestawy komputerowe dla dzieci</t>
  </si>
  <si>
    <t>Telefon</t>
  </si>
  <si>
    <t>Odtwarzacz</t>
  </si>
  <si>
    <t>Drukarka laserowa</t>
  </si>
  <si>
    <t>Drukarka Samsung</t>
  </si>
  <si>
    <t>Niszczarka</t>
  </si>
  <si>
    <t>Wieża Pionier</t>
  </si>
  <si>
    <t>11. Gimnazjum nr 1</t>
  </si>
  <si>
    <t>komputer serwer ACTINA A serwer</t>
  </si>
  <si>
    <t>komputer - uczniowska stacja robocza ACTIVIA SIERRA z systemem operacyjnym</t>
  </si>
  <si>
    <t>skaner A4HP COMPANY SCANJET 3800</t>
  </si>
  <si>
    <t>drukarka laserowa HP Laser Jet</t>
  </si>
  <si>
    <t>monitor LCD ASUS VW 193 D-B</t>
  </si>
  <si>
    <t>tablica ineraktywna</t>
  </si>
  <si>
    <t>komputery stacjonarne z oprogramowaniem</t>
  </si>
  <si>
    <t>monitory ASUS "19"</t>
  </si>
  <si>
    <t>tablica interaktywna</t>
  </si>
  <si>
    <t>tablica interaktywna + projektor Sony VW- 200</t>
  </si>
  <si>
    <t xml:space="preserve">drukarka </t>
  </si>
  <si>
    <t>rejestrator cyfrowy</t>
  </si>
  <si>
    <t>drukarka urządzenie wielofunkcyjne</t>
  </si>
  <si>
    <t>mikroskop biologiczny</t>
  </si>
  <si>
    <t xml:space="preserve">drukarka wielofunkcyjna </t>
  </si>
  <si>
    <t xml:space="preserve">monitor LCD </t>
  </si>
  <si>
    <t>12.  Gimnazjum nr 2</t>
  </si>
  <si>
    <t>Drukarka laserowa Samsung</t>
  </si>
  <si>
    <t>LG monitor LCD 2 szt.</t>
  </si>
  <si>
    <t>Zestaw komputerowy P-E5400 z monitorem</t>
  </si>
  <si>
    <t>Monitor Hyundai 17" x71s</t>
  </si>
  <si>
    <t>Zestaw bezprzewodowy KRU-482 2szt.</t>
  </si>
  <si>
    <t>Odbiornik mikrofonowy KRU 482 -  2 szt.</t>
  </si>
  <si>
    <t>Nadajnik Beltpach KLT – 2 szt.</t>
  </si>
  <si>
    <t>Fireball</t>
  </si>
  <si>
    <t>Telewizor LG 20" LCD</t>
  </si>
  <si>
    <t>Komputer Pentium</t>
  </si>
  <si>
    <t>Monitor Hyundai LCD 17"</t>
  </si>
  <si>
    <t>Drukarka Samsung ML 3050</t>
  </si>
  <si>
    <t>Tablica Wyników DTS 20 Rafi</t>
  </si>
  <si>
    <t>DVD WIWA 128</t>
  </si>
  <si>
    <t>telewizor LCD DAEWOO LT 32</t>
  </si>
  <si>
    <t>Wieża JVC UC</t>
  </si>
  <si>
    <t>Monitor LG 19</t>
  </si>
  <si>
    <t>UPS AVR</t>
  </si>
  <si>
    <t>Telewizor Samsung LCD</t>
  </si>
  <si>
    <t>DVD Samsung</t>
  </si>
  <si>
    <t>Monitor LCD 17 Samsung</t>
  </si>
  <si>
    <t>Drukarka HP Laserjet</t>
  </si>
  <si>
    <t>Kserokopiarka Cyfrowa Kyoccera</t>
  </si>
  <si>
    <t>Telewizor AKAI LCD</t>
  </si>
  <si>
    <t>Głośniki Logitech z-2300</t>
  </si>
  <si>
    <t>Monitor LCD SAMSUNG</t>
  </si>
  <si>
    <t>komputer P-E7400</t>
  </si>
  <si>
    <t>komputer P-E5300/G31 – 10 kpl</t>
  </si>
  <si>
    <t>monitor LCD – 10 kpl.</t>
  </si>
  <si>
    <t>monitor LG 1941s</t>
  </si>
  <si>
    <t>drukarka samsung clp-610</t>
  </si>
  <si>
    <t>drukarka samsung ML-1640</t>
  </si>
  <si>
    <t>Niszczarka Profioffice</t>
  </si>
  <si>
    <t>Wieża philips</t>
  </si>
  <si>
    <t>komputer P-e5300</t>
  </si>
  <si>
    <t>monitor samsung lcd</t>
  </si>
  <si>
    <t>Trenażer X102</t>
  </si>
  <si>
    <t>Ekran elektryczny</t>
  </si>
  <si>
    <t>ergonometr wioślarski</t>
  </si>
  <si>
    <t>bieżnia kelton</t>
  </si>
  <si>
    <t>monitor LCD szt.2</t>
  </si>
  <si>
    <t>komputerP-E5400</t>
  </si>
  <si>
    <t>mikroskop</t>
  </si>
  <si>
    <t>Monitor LCD-BenQ Q7T4</t>
  </si>
  <si>
    <t>pracownia komputerowa ( protokół odbioru pracowni zgodnie z umową WZP.322-AWO4A/07)</t>
  </si>
  <si>
    <t>pracownia komputerowa( protokół odbioru pracowni zgodnie z umową WZP.322-AW/04A/07))</t>
  </si>
  <si>
    <t>Monitor LCD L1918S-SN 19"</t>
  </si>
  <si>
    <t>Monitor LCD 20" VIEWSONIC</t>
  </si>
  <si>
    <t>Wzmacniacz KUSTOM 100 D</t>
  </si>
  <si>
    <t>Radiomagnetofon PHILIPS AZ 1046</t>
  </si>
  <si>
    <t>Telewizor SHARP LC32S7EBU</t>
  </si>
  <si>
    <t>Drukarka Samsung ML-2855</t>
  </si>
  <si>
    <t>Drukarka Samsung ML-1640</t>
  </si>
  <si>
    <t>Kolumna głosnikowa MKS-34</t>
  </si>
  <si>
    <t>APC smart - ups -1500</t>
  </si>
  <si>
    <t>Drukarka HP Deskjet d1660</t>
  </si>
  <si>
    <t>Odtwarzacz DVD Samsung DVD-P191</t>
  </si>
  <si>
    <t>Kserokopiarka UTAX CD 1118</t>
  </si>
  <si>
    <t>Podajnik dwustronny</t>
  </si>
  <si>
    <t>Dupleks UTAX 1118</t>
  </si>
  <si>
    <t>Niszczarka P70C</t>
  </si>
  <si>
    <t>14.  Szkoła Podstawowa nr 3</t>
  </si>
  <si>
    <t>komputer serwer HP Prolimat ML 3104G z oprogramowaniem i licencjami</t>
  </si>
  <si>
    <t>komputery uczniowskie 14 szt.</t>
  </si>
  <si>
    <t>komputery stanowisko multimedialne 4 szt</t>
  </si>
  <si>
    <t>drukarka laserowa HP Laser Jet P2015n 2 szt.</t>
  </si>
  <si>
    <t>skaner A4 HP skaner jet 3800 - 2 szt.</t>
  </si>
  <si>
    <t>komputer z nagrywarką ( bez monitora) DVD</t>
  </si>
  <si>
    <t>komputer X Profesional 4 szt.</t>
  </si>
  <si>
    <t>monitor FLATRON 17" 4 szt.</t>
  </si>
  <si>
    <t>zestaw multimedialny 2 szt.</t>
  </si>
  <si>
    <t>zestaw multimedialny 1 szt.</t>
  </si>
  <si>
    <t>zestaw mulitedialny 1 szt</t>
  </si>
  <si>
    <t>komputery uczniowskie 4szt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</si>
  <si>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</si>
  <si>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Laptop Thinkpad T60DUO T5600</t>
  </si>
  <si>
    <t xml:space="preserve">Notebook </t>
  </si>
  <si>
    <t>Notebook LENOVO 261</t>
  </si>
  <si>
    <t>laptop ALZHR</t>
  </si>
  <si>
    <t>laptop HP</t>
  </si>
  <si>
    <t>kamera</t>
  </si>
  <si>
    <t>laptop ACER</t>
  </si>
  <si>
    <t>NOTEBES 5505 T 320</t>
  </si>
  <si>
    <t xml:space="preserve">4. Miejski Dom Kultury </t>
  </si>
  <si>
    <t>system audio-video (projektor, zestaw nagłośnieniowy, ekran projekcyjny)</t>
  </si>
  <si>
    <t>laptop Toschiba</t>
  </si>
  <si>
    <t>Laptop Toshiba</t>
  </si>
  <si>
    <t>Aparat fotograficzny</t>
  </si>
  <si>
    <t>Mikrofon</t>
  </si>
  <si>
    <t>aparat cyfrowy</t>
  </si>
  <si>
    <t>laptop</t>
  </si>
  <si>
    <t>LAPTOP THOSHIBA L300 - 2C</t>
  </si>
  <si>
    <t>RADIOMAGNETOFON SONY</t>
  </si>
  <si>
    <t>APARAT FOTOGRAFICZNY CANON A800</t>
  </si>
  <si>
    <t>Laptop</t>
  </si>
  <si>
    <t>Aparat fotogr.</t>
  </si>
  <si>
    <t>Wzmacniacz</t>
  </si>
  <si>
    <t>Noteboox HPG7</t>
  </si>
  <si>
    <t>komputer przenośny z systemem operacyjnym</t>
  </si>
  <si>
    <t>notebook HP</t>
  </si>
  <si>
    <t>notebook ALZ NOT HP</t>
  </si>
  <si>
    <t>projektor Bena</t>
  </si>
  <si>
    <t>aparat fotograficzny</t>
  </si>
  <si>
    <t>laptop NOT TBA SAT C660</t>
  </si>
  <si>
    <t>HDD VERBATIM 500 GB</t>
  </si>
  <si>
    <t>wideoprojektor BENQ Corporation</t>
  </si>
  <si>
    <t>projektor</t>
  </si>
  <si>
    <t>projektor Sony YW-200</t>
  </si>
  <si>
    <t>projektor ACER</t>
  </si>
  <si>
    <t>projektor Acer</t>
  </si>
  <si>
    <t>projektor Sanyo</t>
  </si>
  <si>
    <t>wizualizer</t>
  </si>
  <si>
    <t>projektor Hitachi</t>
  </si>
  <si>
    <t>Projektor NEC</t>
  </si>
  <si>
    <t>Projektor NOBO X25</t>
  </si>
  <si>
    <t>Komputer przenośny HP</t>
  </si>
  <si>
    <t>Radiomagnetofon Philips</t>
  </si>
  <si>
    <t>Radiomagnetopfon ELTRA</t>
  </si>
  <si>
    <t>Laptop DELL</t>
  </si>
  <si>
    <t>Aparat Panasonic</t>
  </si>
  <si>
    <t>Projektor Benq HS 513</t>
  </si>
  <si>
    <t>Komputer przenosny LenovoEdge 220S</t>
  </si>
  <si>
    <t xml:space="preserve">Gitara E/C Crafter ED-75 CEQ </t>
  </si>
  <si>
    <t>Notebook HP 530</t>
  </si>
  <si>
    <t>Gitara Cort M520</t>
  </si>
  <si>
    <t>Mikrofon do ręki + odbiornik TXS-810set</t>
  </si>
  <si>
    <t>Notebook Acer eme730G</t>
  </si>
  <si>
    <t>Radiomagnetofon Sony CFDS07CP.CET</t>
  </si>
  <si>
    <t>Radiomagnetefon Philips AZ1837USB</t>
  </si>
  <si>
    <t>Aparat Sony DSC-HX7V</t>
  </si>
  <si>
    <t>Aparat Sony DSC-HX100V</t>
  </si>
  <si>
    <t>Dyktafon Panasonic RRUS750E-S</t>
  </si>
  <si>
    <t>Syntezator KORG PS 60</t>
  </si>
  <si>
    <t>FOOT SWITCH</t>
  </si>
  <si>
    <t>Mikrofon FOSTEX MC11S</t>
  </si>
  <si>
    <t>Rzutnik</t>
  </si>
  <si>
    <t>Projektor NEC Np. 216 EDU</t>
  </si>
  <si>
    <t>Laptop Acer Aspire ASS253-E454G50</t>
  </si>
  <si>
    <t>Projektor NEC V260 DLP</t>
  </si>
  <si>
    <t>komputer przenośny HP Compaq 61 Ob.</t>
  </si>
  <si>
    <t>laptop HP620 T 6570 3 GB  szt.2</t>
  </si>
  <si>
    <t>Wideoprojektor NEC VT59</t>
  </si>
  <si>
    <t>Wykaz monitoringu wizyjnego</t>
  </si>
  <si>
    <t>Monitoring</t>
  </si>
  <si>
    <t>Instalacja przyzywowa wraz z monitoringiem</t>
  </si>
  <si>
    <t>Zestawy komputerowe w ramach monitoringu wizyjnego miasta</t>
  </si>
  <si>
    <t>rejestrator BCS0804 LE-ASE kamer HDD 500gb</t>
  </si>
  <si>
    <t>kamery kopułkowe  konig 1/3 sony 700 Linii/2szt</t>
  </si>
  <si>
    <t>kamery samsung SCB-200p 600 Linii/2szt</t>
  </si>
  <si>
    <t>monitor</t>
  </si>
  <si>
    <t>ZESTAW DO MONITORINGU SIŁOWNI</t>
  </si>
  <si>
    <t>4. Zespół Szkół nr 2</t>
  </si>
  <si>
    <t>Monitoring (Orlik przy ul. Makowej 13)</t>
  </si>
  <si>
    <t>5. Szkoła Podstawowa nr 3</t>
  </si>
  <si>
    <t>wideoprojektor NEC VT59</t>
  </si>
  <si>
    <t>Razem sprzęt stacjonarny</t>
  </si>
  <si>
    <t>Razem sprzęt przenośny</t>
  </si>
  <si>
    <t>Razem monitoring wizyjny</t>
  </si>
  <si>
    <t>Tabela nr 4 - Wykaz pojazdów w Mieście  Działdowo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</si>
  <si>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</si>
  <si>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</si>
  <si>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</si>
  <si>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</si>
  <si>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</si>
  <si>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</si>
  <si>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</si>
  <si>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</si>
  <si>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</si>
  <si>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</si>
  <si>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</si>
  <si>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</si>
  <si>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</si>
  <si>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</si>
  <si>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</si>
  <si>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</si>
  <si>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Suma ubezpieczenia (wartość pojazdu z VAT)</t>
  </si>
  <si>
    <t>Wyposażenie dodatkowe</t>
  </si>
  <si>
    <t>Okres ubezpieczenia OC i NW</t>
  </si>
  <si>
    <t>Okres ubezpieczenia AC i KR</t>
  </si>
  <si>
    <t>rodzaj</t>
  </si>
  <si>
    <t>Od</t>
  </si>
  <si>
    <t>Do</t>
  </si>
  <si>
    <t>Fiat</t>
  </si>
  <si>
    <t>Palio Weekend</t>
  </si>
  <si>
    <t>SUF17800003065128</t>
  </si>
  <si>
    <t>NDZ A450</t>
  </si>
  <si>
    <t>Osobowy</t>
  </si>
  <si>
    <t>Zamek centralny</t>
  </si>
  <si>
    <t>Radio</t>
  </si>
  <si>
    <t>Hyundai</t>
  </si>
  <si>
    <t>FDM i30CW</t>
  </si>
  <si>
    <t>TMADB81SAAJ010547</t>
  </si>
  <si>
    <t>NDZ 50UH</t>
  </si>
  <si>
    <t>3320 kg</t>
  </si>
  <si>
    <t xml:space="preserve">Alarm </t>
  </si>
  <si>
    <t>Stacja radiowa, głośniki</t>
  </si>
  <si>
    <t>Renault</t>
  </si>
  <si>
    <t>Kango</t>
  </si>
  <si>
    <t>VF1KCOAAF20928759</t>
  </si>
  <si>
    <t>OTD 4216</t>
  </si>
  <si>
    <t>OSOBOWY</t>
  </si>
  <si>
    <t>27.09.1999</t>
  </si>
  <si>
    <t>27.09.2013</t>
  </si>
  <si>
    <t>580KG</t>
  </si>
  <si>
    <t>1600 KG</t>
  </si>
  <si>
    <t>gaśnica,immobiliser, blokada skrzyni biegów</t>
  </si>
  <si>
    <t>3. Miejski Dom Kultury</t>
  </si>
  <si>
    <t>Lublin</t>
  </si>
  <si>
    <t>35041672CZ0600</t>
  </si>
  <si>
    <t>NDZG432</t>
  </si>
  <si>
    <t>ciężarowy</t>
  </si>
  <si>
    <t>2417cm</t>
  </si>
  <si>
    <t>11-05-1999</t>
  </si>
  <si>
    <t>31.10.2013</t>
  </si>
  <si>
    <t>4. Miejska Służba Drogowa</t>
  </si>
  <si>
    <t>Koparko -ładowarka</t>
  </si>
  <si>
    <t>TO-49</t>
  </si>
  <si>
    <t>brak</t>
  </si>
  <si>
    <t>Koparko-ładowacz</t>
  </si>
  <si>
    <t xml:space="preserve">6ton </t>
  </si>
  <si>
    <t>6 ton</t>
  </si>
  <si>
    <t>Nie</t>
  </si>
  <si>
    <t>5973 mh</t>
  </si>
  <si>
    <t>garażowany</t>
  </si>
  <si>
    <t>Koparko-ładowarka</t>
  </si>
  <si>
    <t>HSW 9,50 M</t>
  </si>
  <si>
    <t>950293SWO11806</t>
  </si>
  <si>
    <t>1011 h</t>
  </si>
  <si>
    <t>Ciągnik Escort</t>
  </si>
  <si>
    <t>Powertrack</t>
  </si>
  <si>
    <t>F3312E303797427 FT</t>
  </si>
  <si>
    <t>NDZ 27 FT</t>
  </si>
  <si>
    <t>Ciągnik rolniczy</t>
  </si>
  <si>
    <t>Grudzień 2013</t>
  </si>
  <si>
    <t>4950 mh</t>
  </si>
  <si>
    <t>jw</t>
  </si>
  <si>
    <t>Ciągnik Ursus</t>
  </si>
  <si>
    <t>C-360</t>
  </si>
  <si>
    <t>CNK149D</t>
  </si>
  <si>
    <t>j.w</t>
  </si>
  <si>
    <t>Autosan</t>
  </si>
  <si>
    <t>D-55</t>
  </si>
  <si>
    <t>NDZ P 960</t>
  </si>
  <si>
    <t>Przyczepa</t>
  </si>
  <si>
    <t>F 070</t>
  </si>
  <si>
    <t>NDZ 16 LY</t>
  </si>
  <si>
    <t>4,5 ton</t>
  </si>
  <si>
    <t>NDZ P 695</t>
  </si>
  <si>
    <t xml:space="preserve">6 ton </t>
  </si>
  <si>
    <t>NDZ 83 ST</t>
  </si>
  <si>
    <t>Listopad 2012</t>
  </si>
  <si>
    <t>529 mh</t>
  </si>
  <si>
    <t>NDZ 13 VT</t>
  </si>
  <si>
    <t>Ciągnik</t>
  </si>
  <si>
    <t>2722 mh</t>
  </si>
  <si>
    <t>Tabela nr 5</t>
  </si>
  <si>
    <t>INFORMACJA O MAJĄTKU TRWAŁYM Miasta Działdowo</t>
  </si>
  <si>
    <t>Jednostka</t>
  </si>
  <si>
    <t>Urządzenia i wyposażenie</t>
  </si>
  <si>
    <t>W tym zbiory bibioteczne</t>
  </si>
  <si>
    <t>Miejski Ośrodek Pomocy Społecznej</t>
  </si>
  <si>
    <t>Miejski Ośrodek Sportu i Rekreacji</t>
  </si>
  <si>
    <t>Samorządowy Zakład Budżetowy Miejska Służba Drogowa</t>
  </si>
  <si>
    <t>Miejska Bblioteka Publiczna</t>
  </si>
  <si>
    <t>Przedszkole Miejskie nr 1 im. Jana Brzechwy</t>
  </si>
  <si>
    <t>Przedszkole Miejskie nr 3</t>
  </si>
  <si>
    <t>Przedszkole Miejskie nr 4</t>
  </si>
  <si>
    <t>Przedszkole Miejskie nr 5</t>
  </si>
  <si>
    <t>Gimnazjum nr 1</t>
  </si>
  <si>
    <t>Gimnazjum nr 2</t>
  </si>
  <si>
    <t>Zespół Szkół nr 2</t>
  </si>
  <si>
    <t>Szkoła Podstawowa nr 3</t>
  </si>
  <si>
    <t>Tabela nr 6</t>
  </si>
  <si>
    <t>Wykaz szkodowości Miasta Działdowo</t>
  </si>
  <si>
    <t>Informacje o szkodach w ostatnich 3 latach</t>
  </si>
  <si>
    <t>Rok (prosimy wpisać rok)</t>
  </si>
  <si>
    <t>Liczba szkód</t>
  </si>
  <si>
    <t>Suma wypłaconych przez Ubezpieczyciela (zakład ubezpieczeń) odszkodowań</t>
  </si>
  <si>
    <t>Krótki opis szkód</t>
  </si>
  <si>
    <t>Nazwa Jednostki</t>
  </si>
  <si>
    <t>ubezpieczenie sprzętu elektronicznego, 3 komputery</t>
  </si>
  <si>
    <t>Zepół Szkół nr 2</t>
  </si>
  <si>
    <t>mienie od ognia i innych zdarzeń losowych, drzwi</t>
  </si>
  <si>
    <t>Przedszkole Miejskie nr 1</t>
  </si>
  <si>
    <t>oc zarządcy drogi, uraz ciała</t>
  </si>
  <si>
    <t>odpowiedzialność cywilna, szkoda osobowa</t>
  </si>
  <si>
    <t>kradzież z włamaniem, kosiarka spalinowa</t>
  </si>
  <si>
    <t>odpowiedzialność cywilna, uszkodzenie pojazdu na parkingu przy ul. Jagiełły</t>
  </si>
  <si>
    <t>sprzęt elektroniczny, uszkodzenie urządzenia wielofunkcyjnego</t>
  </si>
  <si>
    <t>włamanie do budynków, uszkodzenie drzwi, przewodów</t>
  </si>
  <si>
    <t>Miejska Służba Drogowa w Działdowie</t>
  </si>
  <si>
    <t>stłuczone szyby w budynku MOPS</t>
  </si>
  <si>
    <t xml:space="preserve">mienie od ognia i innych zdarzeń losowych, słup oświetlenia ulicznego </t>
  </si>
  <si>
    <t>sprzęt elektroniczny, ksero, ups, zasilacz</t>
  </si>
  <si>
    <t>kradzież z włamaniem, stłuczona szyba, zniszczona roleta</t>
  </si>
  <si>
    <t>Łącznie</t>
  </si>
  <si>
    <t>Tabela nr 7</t>
  </si>
  <si>
    <t>Wykaz maszyn i urządzeń Miasta Działdowo</t>
  </si>
  <si>
    <t>L.P.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</si>
  <si>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</si>
  <si>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</si>
  <si>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</si>
  <si>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</si>
  <si>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</si>
  <si>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</si>
  <si>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</si>
  <si>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</si>
  <si>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Szkodowość na maszynach za statnie 3 lata (kwota wypłaty , rodzaj szkody)</t>
  </si>
  <si>
    <t>Kocioł WOLF MKS – 190</t>
  </si>
  <si>
    <t>05766/0500/2000</t>
  </si>
  <si>
    <t>230kW/ciśnienie dopuszczalne 0,3 Mpa</t>
  </si>
  <si>
    <t>WOLF GmbH Mainburg</t>
  </si>
  <si>
    <t>TAK (pomieszczenie piwniczne)</t>
  </si>
  <si>
    <t>ul. Zamkowa</t>
  </si>
  <si>
    <t>2. Miejski Ośrodek Sportu i Rekreacji</t>
  </si>
  <si>
    <t>Maszyna Do Wyciskania (Siłownia)</t>
  </si>
  <si>
    <t>SEWIM SOBOLEW</t>
  </si>
  <si>
    <t>Okresowe naprawy,przechowywana w pomieszczeniu</t>
  </si>
  <si>
    <t>Działdowo ul. Robotnicza 10</t>
  </si>
  <si>
    <t>Suwnica (Siłownia)</t>
  </si>
  <si>
    <t>BO230-0</t>
  </si>
  <si>
    <t>okresowe naprawy, przechowywana w pomieszczeniu</t>
  </si>
  <si>
    <t>Suszarka Do Obuwia</t>
  </si>
  <si>
    <t>021024/2008 MODEL su/01/30/2</t>
  </si>
  <si>
    <t>QBL Wojciech Śliwa Ustroń</t>
  </si>
  <si>
    <t>przechowywana w pomieszczeniu</t>
  </si>
  <si>
    <t>Działdowo ul. Świerkowa</t>
  </si>
  <si>
    <t xml:space="preserve">Ostrzałka Do Łyzew </t>
  </si>
  <si>
    <t>442 typ FB1</t>
  </si>
  <si>
    <t>550W</t>
  </si>
  <si>
    <t>SPÓŁDZIELNIA ROLNICZA Dolni Ujezd</t>
  </si>
  <si>
    <t>Rolba</t>
  </si>
  <si>
    <t>0474 MODEL COMPACT TYP DIESEL</t>
  </si>
  <si>
    <t>masa całkowita 1650kg, moc 15 kw</t>
  </si>
  <si>
    <t>WM Maschinenbau Proto Isarco</t>
  </si>
  <si>
    <t>Kosiarka Ciagnikowa</t>
  </si>
  <si>
    <t>199 7</t>
  </si>
  <si>
    <t>Kosiarka Samojezdna</t>
  </si>
  <si>
    <t>200 3</t>
  </si>
  <si>
    <t>Zestaw Do Pielęgnacji Boisk</t>
  </si>
  <si>
    <t>HONDA 720 2058N</t>
  </si>
  <si>
    <t>4,1KW 127KG</t>
  </si>
  <si>
    <t>201 0</t>
  </si>
  <si>
    <t>SUMA</t>
  </si>
  <si>
    <t>Tabela nr 8</t>
  </si>
  <si>
    <t>WYKAZ LOKALIZACJI, W KTÓRYCH PROWADZONA JEST DZIAŁALNOŚĆ ORAZ LOKALIZACJI, GDZIE ZNAJDUJE SIĘ MIENIE NALEŻĄCE DO JEDNOSTEK  MIASTA  DZIAŁDOWO (nie wykazane w załączniku nr 1 - poniższy wykaz nie musi być pełnym wykazem lokalizacji)</t>
  </si>
  <si>
    <t>Lokalizacja (adres)</t>
  </si>
  <si>
    <t>Zabezpieczenia (znane zabezpieczenia p-poż i przeciw kradzieżowe)</t>
  </si>
  <si>
    <t>1. Miejska Bblioteka Publiczna</t>
  </si>
  <si>
    <t>13-200 Działdowo, ul. Jagiełły 32</t>
  </si>
  <si>
    <t>gaśnice proszkowe, kraty w oknach i na półpiętrze</t>
  </si>
  <si>
    <t xml:space="preserve">2. Miejski Dom Kultury </t>
  </si>
  <si>
    <t>13-200 Działdowo, ul. Jagiełły 13</t>
  </si>
  <si>
    <t>kraty w oknach i na półpiętrze, gaśnice proszkowe sztuk 12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</si>
</sst>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\ mmm"/>
    <numFmt numFmtId="166" formatCode="#,##0.00&quot; zł&quot;"/>
    <numFmt numFmtId="167" formatCode="#,##0.00\ [$zł-415];[Red]\-#,##0.00\ [$zł-415]"/>
    <numFmt numFmtId="168" formatCode="#,##0.00&quot; zł&quot;;[Red]\-#,##0.00&quot; zł&quot;"/>
    <numFmt numFmtId="169" formatCode="#,##0.00\ _z_ł"/>
    <numFmt numFmtId="170" formatCode="d/mm/yyyy"/>
    <numFmt numFmtId="171" formatCode="_-* #,##0\ _z_ł_-;\-* #,##0\ _z_ł_-;_-* &quot;- &quot;_z_ł_-;_-@_-"/>
    <numFmt numFmtId="172" formatCode="\ #,##0.00&quot; zł &quot;;\-#,##0.00&quot; zł &quot;;&quot; -&quot;#&quot; zł &quot;;@\ "/>
    <numFmt numFmtId="173" formatCode="#,##0.00&quot; zł &quot;;\-#,##0.00&quot; zł &quot;;&quot; -&quot;#&quot; zł &quot;;@\ 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8"/>
      <name val="Verdana"/>
      <family val="2"/>
    </font>
    <font>
      <sz val="7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/>
      <protection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10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1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164" fontId="0" fillId="0" borderId="1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64" fontId="0" fillId="0" borderId="10" xfId="62" applyFont="1" applyFill="1" applyBorder="1" applyAlignment="1" applyProtection="1">
      <alignment horizontal="center" vertical="center"/>
      <protection/>
    </xf>
    <xf numFmtId="164" fontId="0" fillId="0" borderId="10" xfId="0" applyNumberFormat="1" applyFont="1" applyFill="1" applyBorder="1" applyAlignment="1">
      <alignment horizontal="center" vertical="center"/>
    </xf>
    <xf numFmtId="0" fontId="0" fillId="24" borderId="12" xfId="52" applyFont="1" applyFill="1" applyBorder="1" applyAlignment="1">
      <alignment horizontal="center" vertical="center" wrapText="1"/>
      <protection/>
    </xf>
    <xf numFmtId="0" fontId="0" fillId="24" borderId="10" xfId="52" applyFont="1" applyFill="1" applyBorder="1" applyAlignment="1">
      <alignment vertical="center" wrapText="1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0" fontId="0" fillId="24" borderId="10" xfId="52" applyFont="1" applyFill="1" applyBorder="1" applyAlignment="1">
      <alignment horizontal="center" vertical="center" wrapText="1"/>
      <protection/>
    </xf>
    <xf numFmtId="164" fontId="0" fillId="24" borderId="10" xfId="52" applyNumberFormat="1" applyFont="1" applyFill="1" applyBorder="1" applyAlignment="1">
      <alignment horizontal="center" vertical="center" wrapText="1"/>
      <protection/>
    </xf>
    <xf numFmtId="0" fontId="0" fillId="24" borderId="0" xfId="52" applyFont="1" applyFill="1">
      <alignment/>
      <protection/>
    </xf>
    <xf numFmtId="0" fontId="0" fillId="0" borderId="0" xfId="52" applyFont="1" applyFill="1">
      <alignment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64" fontId="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1" fillId="25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vertical="center" wrapText="1"/>
    </xf>
    <xf numFmtId="0" fontId="21" fillId="25" borderId="14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left" vertical="center"/>
    </xf>
    <xf numFmtId="0" fontId="0" fillId="25" borderId="0" xfId="0" applyFont="1" applyFill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left"/>
    </xf>
    <xf numFmtId="0" fontId="0" fillId="25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 shrinkToFit="1"/>
    </xf>
    <xf numFmtId="0" fontId="0" fillId="0" borderId="10" xfId="0" applyNumberFormat="1" applyFont="1" applyFill="1" applyBorder="1" applyAlignment="1">
      <alignment horizontal="left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 vertical="center"/>
    </xf>
    <xf numFmtId="0" fontId="26" fillId="24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21" fillId="25" borderId="10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24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Fill="1" applyBorder="1" applyAlignment="1">
      <alignment vertical="center" wrapText="1"/>
    </xf>
    <xf numFmtId="164" fontId="21" fillId="25" borderId="10" xfId="62" applyNumberFormat="1" applyFont="1" applyFill="1" applyBorder="1" applyAlignment="1" applyProtection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/>
    </xf>
    <xf numFmtId="164" fontId="21" fillId="25" borderId="1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64" fontId="21" fillId="25" borderId="1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/>
    </xf>
    <xf numFmtId="0" fontId="0" fillId="25" borderId="13" xfId="0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21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164" fontId="21" fillId="11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21" fillId="0" borderId="12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21" fillId="0" borderId="10" xfId="0" applyFont="1" applyBorder="1" applyAlignment="1">
      <alignment horizontal="center" wrapText="1"/>
    </xf>
    <xf numFmtId="164" fontId="0" fillId="0" borderId="16" xfId="62" applyFont="1" applyFill="1" applyBorder="1" applyAlignment="1" applyProtection="1">
      <alignment vertical="center" wrapText="1"/>
      <protection/>
    </xf>
    <xf numFmtId="164" fontId="0" fillId="0" borderId="12" xfId="62" applyFont="1" applyFill="1" applyBorder="1" applyAlignment="1" applyProtection="1">
      <alignment vertical="center" wrapText="1"/>
      <protection/>
    </xf>
    <xf numFmtId="164" fontId="0" fillId="24" borderId="12" xfId="62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164" fontId="21" fillId="0" borderId="12" xfId="0" applyNumberFormat="1" applyFont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64" fontId="0" fillId="0" borderId="12" xfId="0" applyNumberFormat="1" applyFont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0" fontId="2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vertical="center" wrapText="1"/>
    </xf>
    <xf numFmtId="164" fontId="21" fillId="0" borderId="10" xfId="0" applyNumberFormat="1" applyFont="1" applyFill="1" applyBorder="1" applyAlignment="1">
      <alignment vertical="center" wrapText="1"/>
    </xf>
    <xf numFmtId="16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21" fillId="0" borderId="10" xfId="0" applyNumberFormat="1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8" fontId="21" fillId="0" borderId="10" xfId="0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64" fontId="0" fillId="0" borderId="10" xfId="62" applyFont="1" applyFill="1" applyBorder="1" applyAlignment="1" applyProtection="1">
      <alignment vertical="center" wrapText="1"/>
      <protection/>
    </xf>
    <xf numFmtId="164" fontId="0" fillId="0" borderId="0" xfId="0" applyNumberFormat="1" applyFont="1" applyBorder="1" applyAlignment="1">
      <alignment vertical="center" wrapText="1"/>
    </xf>
    <xf numFmtId="164" fontId="0" fillId="0" borderId="0" xfId="62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164" fontId="0" fillId="0" borderId="0" xfId="62" applyFont="1" applyFill="1" applyBorder="1" applyAlignment="1" applyProtection="1">
      <alignment horizontal="center" vertical="center" wrapText="1"/>
      <protection/>
    </xf>
    <xf numFmtId="164" fontId="21" fillId="11" borderId="12" xfId="0" applyNumberFormat="1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166" fontId="0" fillId="25" borderId="15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horizontal="center" vertical="center"/>
    </xf>
    <xf numFmtId="0" fontId="0" fillId="25" borderId="15" xfId="0" applyNumberFormat="1" applyFont="1" applyFill="1" applyBorder="1" applyAlignment="1">
      <alignment horizontal="center" vertical="center"/>
    </xf>
    <xf numFmtId="164" fontId="0" fillId="25" borderId="15" xfId="0" applyNumberFormat="1" applyFont="1" applyFill="1" applyBorder="1" applyAlignment="1">
      <alignment horizontal="center" vertical="center"/>
    </xf>
    <xf numFmtId="0" fontId="21" fillId="25" borderId="15" xfId="0" applyFont="1" applyFill="1" applyBorder="1" applyAlignment="1">
      <alignment horizontal="center" vertical="center"/>
    </xf>
    <xf numFmtId="17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0" fillId="0" borderId="15" xfId="62" applyFont="1" applyFill="1" applyBorder="1" applyAlignment="1" applyProtection="1">
      <alignment horizontal="center" vertical="center" wrapText="1"/>
      <protection/>
    </xf>
    <xf numFmtId="170" fontId="21" fillId="0" borderId="15" xfId="0" applyNumberFormat="1" applyFont="1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4" fontId="0" fillId="0" borderId="10" xfId="62" applyFont="1" applyFill="1" applyBorder="1" applyAlignment="1" applyProtection="1">
      <alignment horizontal="center" vertical="center" wrapText="1"/>
      <protection/>
    </xf>
    <xf numFmtId="170" fontId="21" fillId="0" borderId="10" xfId="0" applyNumberFormat="1" applyFont="1" applyFill="1" applyBorder="1" applyAlignment="1">
      <alignment horizontal="center" vertical="center" wrapText="1"/>
    </xf>
    <xf numFmtId="166" fontId="0" fillId="25" borderId="11" xfId="0" applyNumberFormat="1" applyFont="1" applyFill="1" applyBorder="1" applyAlignment="1">
      <alignment horizontal="center" vertical="center"/>
    </xf>
    <xf numFmtId="0" fontId="0" fillId="25" borderId="11" xfId="0" applyNumberFormat="1" applyFont="1" applyFill="1" applyBorder="1" applyAlignment="1">
      <alignment horizontal="center" vertical="center"/>
    </xf>
    <xf numFmtId="164" fontId="0" fillId="25" borderId="11" xfId="0" applyNumberFormat="1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24" borderId="10" xfId="0" applyNumberFormat="1" applyFont="1" applyFill="1" applyBorder="1" applyAlignment="1">
      <alignment horizontal="center" vertical="center" wrapText="1"/>
    </xf>
    <xf numFmtId="166" fontId="0" fillId="25" borderId="10" xfId="0" applyNumberFormat="1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16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166" fontId="30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166" fontId="21" fillId="0" borderId="1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24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166" fontId="21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6" fontId="0" fillId="0" borderId="0" xfId="0" applyNumberFormat="1" applyFont="1" applyFill="1" applyAlignment="1">
      <alignment horizontal="center"/>
    </xf>
    <xf numFmtId="0" fontId="0" fillId="0" borderId="0" xfId="54" applyFont="1" applyFill="1" applyAlignment="1">
      <alignment vertical="center"/>
      <protection/>
    </xf>
    <xf numFmtId="0" fontId="20" fillId="0" borderId="0" xfId="54" applyFont="1" applyFill="1" applyBorder="1" applyAlignment="1">
      <alignment horizontal="right" vertical="center"/>
      <protection/>
    </xf>
    <xf numFmtId="0" fontId="0" fillId="0" borderId="0" xfId="54" applyFont="1" applyFill="1" applyBorder="1" applyAlignment="1">
      <alignment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vertical="center"/>
      <protection/>
    </xf>
    <xf numFmtId="164" fontId="0" fillId="0" borderId="10" xfId="62" applyFont="1" applyFill="1" applyBorder="1" applyAlignment="1" applyProtection="1">
      <alignment vertical="center"/>
      <protection/>
    </xf>
    <xf numFmtId="0" fontId="0" fillId="0" borderId="11" xfId="54" applyFont="1" applyFill="1" applyBorder="1" applyAlignment="1">
      <alignment vertical="center"/>
      <protection/>
    </xf>
    <xf numFmtId="164" fontId="0" fillId="0" borderId="11" xfId="62" applyFont="1" applyFill="1" applyBorder="1" applyAlignment="1" applyProtection="1">
      <alignment vertical="center"/>
      <protection/>
    </xf>
    <xf numFmtId="0" fontId="21" fillId="0" borderId="22" xfId="54" applyFont="1" applyFill="1" applyBorder="1" applyAlignment="1">
      <alignment vertical="center"/>
      <protection/>
    </xf>
    <xf numFmtId="0" fontId="21" fillId="0" borderId="23" xfId="54" applyFont="1" applyFill="1" applyBorder="1" applyAlignment="1">
      <alignment vertical="center"/>
      <protection/>
    </xf>
    <xf numFmtId="164" fontId="21" fillId="0" borderId="23" xfId="54" applyNumberFormat="1" applyFont="1" applyFill="1" applyBorder="1" applyAlignment="1">
      <alignment vertical="center"/>
      <protection/>
    </xf>
    <xf numFmtId="0" fontId="21" fillId="0" borderId="24" xfId="54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right" vertical="center"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0" borderId="10" xfId="51" applyNumberFormat="1" applyFont="1" applyFill="1" applyBorder="1" applyAlignment="1">
      <alignment horizontal="center" vertical="center" wrapText="1"/>
      <protection/>
    </xf>
    <xf numFmtId="164" fontId="21" fillId="0" borderId="10" xfId="51" applyNumberFormat="1" applyFont="1" applyFill="1" applyBorder="1" applyAlignment="1">
      <alignment horizontal="center" vertical="center" wrapText="1"/>
      <protection/>
    </xf>
    <xf numFmtId="171" fontId="21" fillId="0" borderId="10" xfId="51" applyNumberFormat="1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1" fillId="25" borderId="25" xfId="0" applyFont="1" applyFill="1" applyBorder="1" applyAlignment="1">
      <alignment vertical="center" wrapText="1"/>
    </xf>
    <xf numFmtId="0" fontId="0" fillId="0" borderId="10" xfId="51" applyFont="1" applyFill="1" applyBorder="1" applyAlignment="1">
      <alignment horizontal="left" vertical="center"/>
      <protection/>
    </xf>
    <xf numFmtId="0" fontId="0" fillId="0" borderId="15" xfId="51" applyFont="1" applyFill="1" applyBorder="1" applyAlignment="1">
      <alignment horizontal="left" vertical="center" wrapText="1"/>
      <protection/>
    </xf>
    <xf numFmtId="172" fontId="0" fillId="24" borderId="15" xfId="53" applyNumberFormat="1" applyFont="1" applyFill="1" applyBorder="1" applyAlignment="1">
      <alignment horizontal="center" vertical="center" wrapText="1"/>
      <protection/>
    </xf>
    <xf numFmtId="172" fontId="0" fillId="24" borderId="15" xfId="51" applyNumberFormat="1" applyFont="1" applyFill="1" applyBorder="1" applyAlignment="1">
      <alignment horizontal="center" vertical="center" wrapText="1"/>
      <protection/>
    </xf>
    <xf numFmtId="0" fontId="0" fillId="0" borderId="15" xfId="64" applyNumberFormat="1" applyFont="1" applyFill="1" applyBorder="1" applyAlignment="1" applyProtection="1">
      <alignment horizontal="center" vertical="center" wrapText="1"/>
      <protection/>
    </xf>
    <xf numFmtId="172" fontId="0" fillId="0" borderId="15" xfId="51" applyNumberFormat="1" applyFont="1" applyFill="1" applyBorder="1" applyAlignment="1">
      <alignment horizontal="center" vertical="center" wrapText="1"/>
      <protection/>
    </xf>
    <xf numFmtId="164" fontId="21" fillId="22" borderId="10" xfId="51" applyNumberFormat="1" applyFont="1" applyFill="1" applyBorder="1" applyAlignment="1">
      <alignment horizontal="center"/>
      <protection/>
    </xf>
    <xf numFmtId="164" fontId="21" fillId="0" borderId="10" xfId="51" applyNumberFormat="1" applyFont="1" applyFill="1" applyBorder="1" applyAlignment="1">
      <alignment horizontal="center"/>
      <protection/>
    </xf>
    <xf numFmtId="0" fontId="0" fillId="0" borderId="10" xfId="52" applyFont="1" applyBorder="1">
      <alignment/>
      <protection/>
    </xf>
    <xf numFmtId="172" fontId="0" fillId="24" borderId="10" xfId="51" applyNumberFormat="1" applyFont="1" applyFill="1" applyBorder="1" applyAlignment="1">
      <alignment horizontal="center" vertical="center" wrapText="1"/>
      <protection/>
    </xf>
    <xf numFmtId="172" fontId="0" fillId="0" borderId="10" xfId="51" applyNumberFormat="1" applyFont="1" applyFill="1" applyBorder="1" applyAlignment="1">
      <alignment horizontal="center" vertical="center" wrapText="1"/>
      <protection/>
    </xf>
    <xf numFmtId="172" fontId="0" fillId="0" borderId="10" xfId="51" applyNumberFormat="1" applyFont="1" applyFill="1" applyBorder="1" applyAlignment="1">
      <alignment horizontal="right" vertical="center" wrapText="1"/>
      <protection/>
    </xf>
    <xf numFmtId="0" fontId="0" fillId="0" borderId="10" xfId="51" applyFont="1" applyBorder="1" applyAlignment="1">
      <alignment horizontal="center" vertical="center" wrapText="1"/>
      <protection/>
    </xf>
    <xf numFmtId="164" fontId="0" fillId="0" borderId="10" xfId="51" applyNumberFormat="1" applyFont="1" applyBorder="1" applyAlignment="1">
      <alignment horizontal="center" vertical="center" wrapText="1"/>
      <protection/>
    </xf>
    <xf numFmtId="164" fontId="0" fillId="0" borderId="10" xfId="64" applyFont="1" applyFill="1" applyBorder="1" applyAlignment="1" applyProtection="1">
      <alignment horizontal="center" vertical="center" wrapText="1"/>
      <protection/>
    </xf>
    <xf numFmtId="164" fontId="0" fillId="0" borderId="10" xfId="64" applyFont="1" applyFill="1" applyBorder="1" applyAlignment="1" applyProtection="1">
      <alignment horizontal="right" vertical="center" wrapText="1"/>
      <protection/>
    </xf>
    <xf numFmtId="0" fontId="0" fillId="24" borderId="10" xfId="51" applyFont="1" applyFill="1" applyBorder="1" applyAlignment="1">
      <alignment horizontal="left" vertical="center" wrapText="1"/>
      <protection/>
    </xf>
    <xf numFmtId="173" fontId="0" fillId="24" borderId="10" xfId="51" applyNumberFormat="1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left" vertical="center" wrapText="1"/>
      <protection/>
    </xf>
    <xf numFmtId="164" fontId="0" fillId="0" borderId="10" xfId="53" applyNumberFormat="1" applyFont="1" applyFill="1" applyBorder="1" applyAlignment="1">
      <alignment horizontal="center" vertical="center" wrapText="1"/>
      <protection/>
    </xf>
    <xf numFmtId="164" fontId="0" fillId="0" borderId="10" xfId="51" applyNumberFormat="1" applyFont="1" applyFill="1" applyBorder="1" applyAlignment="1">
      <alignment horizontal="center" vertical="center" wrapText="1"/>
      <protection/>
    </xf>
    <xf numFmtId="0" fontId="19" fillId="22" borderId="18" xfId="52" applyFont="1" applyFill="1" applyBorder="1" applyAlignment="1">
      <alignment horizontal="center"/>
      <protection/>
    </xf>
    <xf numFmtId="164" fontId="19" fillId="22" borderId="19" xfId="52" applyNumberFormat="1" applyFont="1" applyFill="1" applyBorder="1">
      <alignment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0" fontId="21" fillId="25" borderId="18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164" fontId="21" fillId="25" borderId="10" xfId="62" applyFont="1" applyFill="1" applyBorder="1" applyAlignment="1" applyProtection="1">
      <alignment vertical="center" wrapText="1"/>
      <protection/>
    </xf>
    <xf numFmtId="0" fontId="21" fillId="0" borderId="11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164" fontId="21" fillId="0" borderId="27" xfId="0" applyNumberFormat="1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left" vertical="center" wrapText="1"/>
    </xf>
    <xf numFmtId="0" fontId="21" fillId="11" borderId="10" xfId="0" applyFont="1" applyFill="1" applyBorder="1" applyAlignment="1">
      <alignment horizontal="center" wrapText="1"/>
    </xf>
    <xf numFmtId="0" fontId="20" fillId="11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21" fillId="0" borderId="18" xfId="54" applyFont="1" applyFill="1" applyBorder="1" applyAlignment="1">
      <alignment horizontal="left" vertical="center"/>
      <protection/>
    </xf>
    <xf numFmtId="0" fontId="21" fillId="0" borderId="16" xfId="54" applyFont="1" applyFill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/>
      <protection/>
    </xf>
    <xf numFmtId="0" fontId="21" fillId="25" borderId="12" xfId="0" applyFont="1" applyFill="1" applyBorder="1" applyAlignment="1">
      <alignment horizontal="left" vertical="center" wrapText="1"/>
    </xf>
    <xf numFmtId="0" fontId="21" fillId="22" borderId="15" xfId="51" applyNumberFormat="1" applyFont="1" applyFill="1" applyBorder="1" applyAlignment="1">
      <alignment horizontal="right"/>
      <protection/>
    </xf>
    <xf numFmtId="0" fontId="21" fillId="22" borderId="10" xfId="51" applyNumberFormat="1" applyFont="1" applyFill="1" applyBorder="1" applyAlignment="1">
      <alignment horizontal="right"/>
      <protection/>
    </xf>
    <xf numFmtId="0" fontId="21" fillId="0" borderId="0" xfId="0" applyFont="1" applyBorder="1" applyAlignment="1">
      <alignment horizontal="center" wrapText="1"/>
    </xf>
    <xf numFmtId="0" fontId="21" fillId="25" borderId="10" xfId="0" applyFont="1" applyFill="1" applyBorder="1" applyAlignment="1">
      <alignment horizontal="left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pozostałe dane" xfId="53"/>
    <cellStyle name="Normalny_UM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5.421875" style="1" customWidth="1"/>
    <col min="2" max="2" width="43.8515625" style="1" customWidth="1"/>
    <col min="3" max="3" width="14.57421875" style="2" customWidth="1"/>
    <col min="4" max="4" width="12.7109375" style="3" customWidth="1"/>
    <col min="5" max="5" width="10.421875" style="3" customWidth="1"/>
    <col min="6" max="6" width="15.7109375" style="1" customWidth="1"/>
    <col min="7" max="7" width="14.57421875" style="3" customWidth="1"/>
    <col min="8" max="8" width="20.8515625" style="1" customWidth="1"/>
    <col min="9" max="9" width="15.00390625" style="1" customWidth="1"/>
    <col min="10" max="10" width="19.140625" style="1" customWidth="1"/>
    <col min="11" max="11" width="21.00390625" style="1" customWidth="1"/>
    <col min="12" max="16384" width="9.140625" style="1" customWidth="1"/>
  </cols>
  <sheetData>
    <row r="1" spans="2:6" ht="15">
      <c r="B1" s="4" t="s">
        <v>0</v>
      </c>
      <c r="F1" s="5"/>
    </row>
    <row r="3" spans="1:11" ht="63.75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25.5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 t="s">
        <v>17</v>
      </c>
      <c r="H4" s="16" t="s">
        <v>18</v>
      </c>
      <c r="I4" s="16" t="s">
        <v>19</v>
      </c>
      <c r="J4" s="16" t="s">
        <v>20</v>
      </c>
      <c r="K4" s="17"/>
    </row>
    <row r="5" spans="1:11" s="21" customFormat="1" ht="25.5" customHeight="1">
      <c r="A5" s="18">
        <v>2</v>
      </c>
      <c r="B5" s="10" t="s">
        <v>21</v>
      </c>
      <c r="C5" s="11" t="s">
        <v>22</v>
      </c>
      <c r="D5" s="12" t="s">
        <v>23</v>
      </c>
      <c r="E5" s="19" t="s">
        <v>24</v>
      </c>
      <c r="F5" s="14" t="s">
        <v>25</v>
      </c>
      <c r="G5" s="15" t="s">
        <v>17</v>
      </c>
      <c r="H5" s="11"/>
      <c r="I5" s="20"/>
      <c r="J5" s="11" t="s">
        <v>26</v>
      </c>
      <c r="K5" s="11"/>
    </row>
    <row r="6" spans="1:11" s="21" customFormat="1" ht="51">
      <c r="A6" s="9">
        <v>3</v>
      </c>
      <c r="B6" s="10" t="s">
        <v>27</v>
      </c>
      <c r="C6" s="11" t="s">
        <v>28</v>
      </c>
      <c r="D6" s="12" t="s">
        <v>29</v>
      </c>
      <c r="E6" s="22" t="s">
        <v>30</v>
      </c>
      <c r="F6" s="11">
        <v>11</v>
      </c>
      <c r="G6" s="15" t="s">
        <v>17</v>
      </c>
      <c r="H6" s="11"/>
      <c r="I6" s="20"/>
      <c r="J6" s="11" t="s">
        <v>26</v>
      </c>
      <c r="K6" s="11" t="s">
        <v>31</v>
      </c>
    </row>
    <row r="7" spans="1:11" s="21" customFormat="1" ht="38.25">
      <c r="A7" s="18">
        <v>4</v>
      </c>
      <c r="B7" s="10" t="s">
        <v>32</v>
      </c>
      <c r="C7" s="11" t="s">
        <v>33</v>
      </c>
      <c r="D7" s="12" t="s">
        <v>34</v>
      </c>
      <c r="E7" s="12" t="s">
        <v>35</v>
      </c>
      <c r="F7" s="11">
        <v>10</v>
      </c>
      <c r="G7" s="15" t="s">
        <v>17</v>
      </c>
      <c r="H7" s="11" t="s">
        <v>36</v>
      </c>
      <c r="I7" s="23">
        <v>864390</v>
      </c>
      <c r="J7" s="11" t="s">
        <v>26</v>
      </c>
      <c r="K7" s="11" t="s">
        <v>37</v>
      </c>
    </row>
    <row r="8" spans="1:11" s="21" customFormat="1" ht="25.5">
      <c r="A8" s="9">
        <v>5</v>
      </c>
      <c r="B8" s="10" t="s">
        <v>38</v>
      </c>
      <c r="C8" s="11" t="s">
        <v>39</v>
      </c>
      <c r="D8" s="12" t="s">
        <v>40</v>
      </c>
      <c r="E8" s="14" t="s">
        <v>41</v>
      </c>
      <c r="F8" s="11">
        <v>15</v>
      </c>
      <c r="G8" s="15" t="s">
        <v>17</v>
      </c>
      <c r="H8" s="11"/>
      <c r="I8" s="24"/>
      <c r="J8" s="11" t="s">
        <v>26</v>
      </c>
      <c r="K8" s="11"/>
    </row>
    <row r="9" spans="1:11" s="21" customFormat="1" ht="29.25" customHeight="1">
      <c r="A9" s="18">
        <v>6</v>
      </c>
      <c r="B9" s="10" t="s">
        <v>42</v>
      </c>
      <c r="C9" s="11" t="s">
        <v>43</v>
      </c>
      <c r="D9" s="12" t="s">
        <v>44</v>
      </c>
      <c r="E9" s="12"/>
      <c r="F9" s="11">
        <v>8</v>
      </c>
      <c r="G9" s="15" t="s">
        <v>17</v>
      </c>
      <c r="H9" s="11"/>
      <c r="I9" s="20">
        <v>501537</v>
      </c>
      <c r="J9" s="11" t="s">
        <v>26</v>
      </c>
      <c r="K9" s="11"/>
    </row>
    <row r="10" spans="1:13" s="30" customFormat="1" ht="30" customHeight="1">
      <c r="A10" s="25">
        <v>7</v>
      </c>
      <c r="B10" s="26" t="s">
        <v>45</v>
      </c>
      <c r="C10" s="27" t="s">
        <v>46</v>
      </c>
      <c r="D10" s="27" t="s">
        <v>47</v>
      </c>
      <c r="E10" s="27" t="s">
        <v>48</v>
      </c>
      <c r="F10" s="27" t="s">
        <v>49</v>
      </c>
      <c r="G10" s="27" t="s">
        <v>50</v>
      </c>
      <c r="H10" s="28"/>
      <c r="I10" s="29">
        <v>1476893</v>
      </c>
      <c r="J10" s="11" t="s">
        <v>26</v>
      </c>
      <c r="K10" s="28"/>
      <c r="M10" s="1"/>
    </row>
    <row r="11" spans="1:11" ht="30" customHeight="1">
      <c r="A11" s="18">
        <v>8</v>
      </c>
      <c r="B11" s="10" t="s">
        <v>51</v>
      </c>
      <c r="C11" s="11" t="s">
        <v>52</v>
      </c>
      <c r="D11" s="12" t="s">
        <v>53</v>
      </c>
      <c r="E11" s="14" t="s">
        <v>54</v>
      </c>
      <c r="F11" s="11">
        <v>28</v>
      </c>
      <c r="G11" s="11">
        <v>159</v>
      </c>
      <c r="H11" s="17" t="s">
        <v>55</v>
      </c>
      <c r="I11" s="23">
        <v>1428436</v>
      </c>
      <c r="J11" s="11" t="s">
        <v>26</v>
      </c>
      <c r="K11" s="17"/>
    </row>
    <row r="12" spans="1:11" s="31" customFormat="1" ht="38.25">
      <c r="A12" s="9">
        <v>9</v>
      </c>
      <c r="B12" s="10" t="s">
        <v>56</v>
      </c>
      <c r="C12" s="11" t="s">
        <v>57</v>
      </c>
      <c r="D12" s="12" t="s">
        <v>58</v>
      </c>
      <c r="E12" s="11" t="s">
        <v>54</v>
      </c>
      <c r="F12" s="14" t="s">
        <v>59</v>
      </c>
      <c r="G12" s="15">
        <v>178</v>
      </c>
      <c r="H12" s="11" t="s">
        <v>60</v>
      </c>
      <c r="I12" s="23">
        <v>1427075</v>
      </c>
      <c r="J12" s="11" t="s">
        <v>26</v>
      </c>
      <c r="K12" s="11"/>
    </row>
    <row r="13" spans="1:11" s="31" customFormat="1" ht="38.25">
      <c r="A13" s="32">
        <v>10</v>
      </c>
      <c r="B13" s="10" t="s">
        <v>61</v>
      </c>
      <c r="C13" s="11" t="s">
        <v>62</v>
      </c>
      <c r="D13" s="12" t="s">
        <v>63</v>
      </c>
      <c r="E13" s="11" t="s">
        <v>54</v>
      </c>
      <c r="F13" s="14" t="s">
        <v>64</v>
      </c>
      <c r="G13" s="15">
        <v>183</v>
      </c>
      <c r="H13" s="11" t="s">
        <v>65</v>
      </c>
      <c r="I13" s="23">
        <v>1500390</v>
      </c>
      <c r="J13" s="11" t="s">
        <v>26</v>
      </c>
      <c r="K13" s="11"/>
    </row>
    <row r="14" spans="1:11" s="33" customFormat="1" ht="25.5">
      <c r="A14" s="9">
        <v>11</v>
      </c>
      <c r="B14" s="10" t="s">
        <v>66</v>
      </c>
      <c r="C14" s="15" t="s">
        <v>67</v>
      </c>
      <c r="D14" s="14" t="s">
        <v>68</v>
      </c>
      <c r="E14" s="14" t="s">
        <v>69</v>
      </c>
      <c r="F14" s="11">
        <v>48</v>
      </c>
      <c r="G14" s="11">
        <v>276</v>
      </c>
      <c r="H14" s="17" t="s">
        <v>70</v>
      </c>
      <c r="I14" s="23">
        <v>3025776</v>
      </c>
      <c r="J14" s="11" t="s">
        <v>26</v>
      </c>
      <c r="K14" s="17"/>
    </row>
    <row r="15" spans="1:11" s="33" customFormat="1" ht="38.25">
      <c r="A15" s="9">
        <v>12</v>
      </c>
      <c r="B15" s="10" t="s">
        <v>71</v>
      </c>
      <c r="C15" s="11" t="s">
        <v>72</v>
      </c>
      <c r="D15" s="11" t="s">
        <v>73</v>
      </c>
      <c r="E15" s="11" t="s">
        <v>69</v>
      </c>
      <c r="F15" s="11">
        <v>63</v>
      </c>
      <c r="G15" s="11">
        <v>424</v>
      </c>
      <c r="H15" s="17"/>
      <c r="I15" s="34">
        <v>4000000</v>
      </c>
      <c r="J15" s="11" t="s">
        <v>26</v>
      </c>
      <c r="K15" s="17" t="s">
        <v>74</v>
      </c>
    </row>
    <row r="16" spans="1:11" s="33" customFormat="1" ht="12.75">
      <c r="A16" s="9">
        <v>13</v>
      </c>
      <c r="B16" s="10" t="s">
        <v>75</v>
      </c>
      <c r="C16" s="11" t="s">
        <v>76</v>
      </c>
      <c r="D16" s="11" t="s">
        <v>77</v>
      </c>
      <c r="E16" s="11" t="s">
        <v>78</v>
      </c>
      <c r="F16" s="11">
        <v>94</v>
      </c>
      <c r="G16" s="11">
        <v>831</v>
      </c>
      <c r="H16" s="17"/>
      <c r="I16" s="35"/>
      <c r="J16" s="11" t="s">
        <v>26</v>
      </c>
      <c r="K16" s="17"/>
    </row>
    <row r="17" spans="1:11" s="33" customFormat="1" ht="38.25">
      <c r="A17" s="9">
        <v>14</v>
      </c>
      <c r="B17" s="10" t="s">
        <v>79</v>
      </c>
      <c r="C17" s="11" t="s">
        <v>80</v>
      </c>
      <c r="D17" s="11" t="s">
        <v>81</v>
      </c>
      <c r="E17" s="11" t="s">
        <v>82</v>
      </c>
      <c r="F17" s="11">
        <v>74</v>
      </c>
      <c r="G17" s="11">
        <v>746</v>
      </c>
      <c r="H17" s="17"/>
      <c r="I17" s="34"/>
      <c r="J17" s="11" t="s">
        <v>26</v>
      </c>
      <c r="K17" s="17" t="s">
        <v>83</v>
      </c>
    </row>
    <row r="18" spans="3:7" s="33" customFormat="1" ht="12.75">
      <c r="C18" s="36"/>
      <c r="D18" s="37"/>
      <c r="E18" s="37"/>
      <c r="G18" s="37"/>
    </row>
  </sheetData>
  <sheetProtection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152"/>
  <sheetViews>
    <sheetView tabSelected="1" view="pageBreakPreview" zoomScale="115" zoomScaleSheetLayoutView="115" zoomScalePageLayoutView="0" workbookViewId="0" topLeftCell="A1">
      <pane ySplit="4" topLeftCell="A5" activePane="bottomLeft" state="frozen"/>
      <selection pane="topLeft" activeCell="E1" sqref="E1"/>
      <selection pane="bottomLeft" activeCell="F147" sqref="F147"/>
    </sheetView>
  </sheetViews>
  <sheetFormatPr defaultColWidth="9.140625" defaultRowHeight="12.75"/>
  <cols>
    <col min="1" max="1" width="4.28125" style="13" customWidth="1"/>
    <col min="2" max="3" width="28.7109375" style="38" customWidth="1"/>
    <col min="4" max="4" width="28.7109375" style="39" customWidth="1"/>
    <col min="5" max="5" width="7.8515625" style="13" customWidth="1"/>
    <col min="6" max="6" width="16.140625" style="40" customWidth="1"/>
    <col min="7" max="7" width="19.00390625" style="40" customWidth="1"/>
    <col min="8" max="8" width="38.140625" style="13" customWidth="1"/>
    <col min="9" max="10" width="20.00390625" style="13" customWidth="1"/>
    <col min="11" max="27" width="20.00390625" style="38" customWidth="1"/>
    <col min="28" max="29" width="9.140625" style="38" customWidth="1"/>
    <col min="30" max="16384" width="9.140625" style="39" customWidth="1"/>
  </cols>
  <sheetData>
    <row r="2" spans="1:27" ht="12.75">
      <c r="A2" s="303" t="s">
        <v>84</v>
      </c>
      <c r="B2" s="303"/>
      <c r="C2" s="303"/>
      <c r="D2" s="303"/>
      <c r="E2" s="303"/>
      <c r="F2" s="303"/>
      <c r="G2" s="303"/>
      <c r="H2" s="303"/>
      <c r="I2" s="303"/>
      <c r="J2" s="41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9" s="13" customFormat="1" ht="12" customHeight="1">
      <c r="A3" s="304" t="s">
        <v>85</v>
      </c>
      <c r="B3" s="298" t="s">
        <v>86</v>
      </c>
      <c r="C3" s="305" t="s">
        <v>87</v>
      </c>
      <c r="D3" s="305" t="s">
        <v>88</v>
      </c>
      <c r="E3" s="304" t="s">
        <v>89</v>
      </c>
      <c r="F3" s="306" t="s">
        <v>90</v>
      </c>
      <c r="G3" s="306" t="s">
        <v>91</v>
      </c>
      <c r="H3" s="304" t="s">
        <v>92</v>
      </c>
      <c r="I3" s="298" t="s">
        <v>93</v>
      </c>
      <c r="J3" s="301" t="s">
        <v>85</v>
      </c>
      <c r="K3" s="302" t="s">
        <v>94</v>
      </c>
      <c r="L3" s="302"/>
      <c r="M3" s="302"/>
      <c r="N3" s="44" t="s">
        <v>95</v>
      </c>
      <c r="O3" s="301" t="s">
        <v>96</v>
      </c>
      <c r="P3" s="301" t="s">
        <v>97</v>
      </c>
      <c r="Q3" s="301"/>
      <c r="R3" s="301"/>
      <c r="S3" s="301"/>
      <c r="T3" s="301"/>
      <c r="U3" s="301"/>
      <c r="V3" s="301" t="s">
        <v>85</v>
      </c>
      <c r="W3" s="299" t="s">
        <v>98</v>
      </c>
      <c r="X3" s="45" t="s">
        <v>99</v>
      </c>
      <c r="Y3" s="45" t="s">
        <v>100</v>
      </c>
      <c r="Z3" s="45" t="s">
        <v>101</v>
      </c>
      <c r="AA3" s="299" t="s">
        <v>102</v>
      </c>
      <c r="AB3" s="299" t="s">
        <v>103</v>
      </c>
      <c r="AC3" s="299" t="s">
        <v>104</v>
      </c>
    </row>
    <row r="4" spans="1:52" s="13" customFormat="1" ht="12.75" customHeight="1">
      <c r="A4" s="304"/>
      <c r="B4" s="304"/>
      <c r="C4" s="305"/>
      <c r="D4" s="305"/>
      <c r="E4" s="304"/>
      <c r="F4" s="306"/>
      <c r="G4" s="306"/>
      <c r="H4" s="304"/>
      <c r="I4" s="304"/>
      <c r="J4" s="301"/>
      <c r="K4" s="44" t="s">
        <v>105</v>
      </c>
      <c r="L4" s="44" t="s">
        <v>106</v>
      </c>
      <c r="M4" s="44" t="s">
        <v>107</v>
      </c>
      <c r="N4" s="44"/>
      <c r="O4" s="301"/>
      <c r="P4" s="43" t="s">
        <v>108</v>
      </c>
      <c r="Q4" s="43" t="s">
        <v>109</v>
      </c>
      <c r="R4" s="43" t="s">
        <v>110</v>
      </c>
      <c r="S4" s="43" t="s">
        <v>111</v>
      </c>
      <c r="T4" s="43" t="s">
        <v>112</v>
      </c>
      <c r="U4" s="43" t="s">
        <v>113</v>
      </c>
      <c r="V4" s="301"/>
      <c r="W4" s="299"/>
      <c r="X4" s="45"/>
      <c r="Y4" s="45"/>
      <c r="Z4" s="45"/>
      <c r="AA4" s="299"/>
      <c r="AB4" s="299"/>
      <c r="AC4" s="299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s="55" customFormat="1" ht="12.75" customHeight="1">
      <c r="A5" s="292" t="s">
        <v>114</v>
      </c>
      <c r="B5" s="292"/>
      <c r="C5" s="47"/>
      <c r="D5" s="47"/>
      <c r="E5" s="48"/>
      <c r="F5" s="49"/>
      <c r="G5" s="49"/>
      <c r="H5" s="50"/>
      <c r="I5" s="51"/>
      <c r="J5" s="52"/>
      <c r="K5" s="47"/>
      <c r="L5" s="53"/>
      <c r="M5" s="54"/>
      <c r="N5" s="54"/>
      <c r="O5" s="54"/>
      <c r="P5" s="54"/>
      <c r="Q5" s="54"/>
      <c r="R5" s="54"/>
      <c r="S5" s="54"/>
      <c r="T5" s="54"/>
      <c r="U5" s="54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spans="1:52" s="68" customFormat="1" ht="140.25" customHeight="1">
      <c r="A6" s="16" t="s">
        <v>115</v>
      </c>
      <c r="B6" s="57" t="s">
        <v>116</v>
      </c>
      <c r="C6" s="57" t="s">
        <v>117</v>
      </c>
      <c r="D6" s="57" t="s">
        <v>118</v>
      </c>
      <c r="E6" s="58" t="s">
        <v>119</v>
      </c>
      <c r="F6" s="59">
        <v>3194000</v>
      </c>
      <c r="G6" s="60" t="s">
        <v>120</v>
      </c>
      <c r="H6" s="61" t="s">
        <v>121</v>
      </c>
      <c r="I6" s="62" t="s">
        <v>122</v>
      </c>
      <c r="J6" s="16">
        <v>1</v>
      </c>
      <c r="K6" s="63" t="s">
        <v>123</v>
      </c>
      <c r="L6" s="63" t="s">
        <v>124</v>
      </c>
      <c r="M6" s="64" t="s">
        <v>125</v>
      </c>
      <c r="N6" s="64"/>
      <c r="O6" s="64"/>
      <c r="P6" s="64"/>
      <c r="Q6" s="64"/>
      <c r="R6" s="64"/>
      <c r="S6" s="64"/>
      <c r="T6" s="64"/>
      <c r="U6" s="64"/>
      <c r="V6" s="16">
        <v>1</v>
      </c>
      <c r="W6" s="65">
        <v>754.05</v>
      </c>
      <c r="X6" s="65">
        <v>480</v>
      </c>
      <c r="Y6" s="66">
        <v>3263</v>
      </c>
      <c r="Z6" s="65">
        <v>2</v>
      </c>
      <c r="AA6" s="65" t="s">
        <v>118</v>
      </c>
      <c r="AB6" s="65" t="s">
        <v>118</v>
      </c>
      <c r="AC6" s="65" t="s">
        <v>126</v>
      </c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</row>
    <row r="7" spans="1:29" s="68" customFormat="1" ht="12.75">
      <c r="A7" s="16" t="s">
        <v>127</v>
      </c>
      <c r="B7" s="69" t="s">
        <v>128</v>
      </c>
      <c r="C7" s="64"/>
      <c r="D7" s="69"/>
      <c r="E7" s="16">
        <v>1970</v>
      </c>
      <c r="F7" s="59">
        <v>864000</v>
      </c>
      <c r="G7" s="60" t="s">
        <v>129</v>
      </c>
      <c r="H7" s="15"/>
      <c r="I7" s="70" t="s">
        <v>130</v>
      </c>
      <c r="J7" s="16">
        <v>2</v>
      </c>
      <c r="K7" s="63" t="s">
        <v>131</v>
      </c>
      <c r="L7" s="63" t="s">
        <v>132</v>
      </c>
      <c r="M7" s="63" t="s">
        <v>133</v>
      </c>
      <c r="N7" s="64"/>
      <c r="O7" s="64"/>
      <c r="P7" s="64"/>
      <c r="Q7" s="64"/>
      <c r="R7" s="64"/>
      <c r="S7" s="64"/>
      <c r="T7" s="64"/>
      <c r="U7" s="64"/>
      <c r="V7" s="16">
        <v>2</v>
      </c>
      <c r="W7" s="63">
        <v>209.8</v>
      </c>
      <c r="X7" s="63">
        <v>125</v>
      </c>
      <c r="Y7" s="63">
        <v>650</v>
      </c>
      <c r="Z7" s="63">
        <v>2</v>
      </c>
      <c r="AA7" s="63" t="s">
        <v>118</v>
      </c>
      <c r="AB7" s="63" t="s">
        <v>118</v>
      </c>
      <c r="AC7" s="63" t="s">
        <v>126</v>
      </c>
    </row>
    <row r="8" spans="1:29" s="68" customFormat="1" ht="63.75">
      <c r="A8" s="16" t="s">
        <v>134</v>
      </c>
      <c r="B8" s="69" t="s">
        <v>135</v>
      </c>
      <c r="C8" s="64"/>
      <c r="D8" s="69" t="s">
        <v>126</v>
      </c>
      <c r="E8" s="16" t="s">
        <v>136</v>
      </c>
      <c r="F8" s="59">
        <v>1668149.54</v>
      </c>
      <c r="G8" s="60" t="s">
        <v>120</v>
      </c>
      <c r="H8" s="71"/>
      <c r="I8" s="70" t="s">
        <v>137</v>
      </c>
      <c r="J8" s="16">
        <v>3</v>
      </c>
      <c r="K8" s="63" t="s">
        <v>138</v>
      </c>
      <c r="L8" s="72" t="s">
        <v>139</v>
      </c>
      <c r="M8" s="73" t="s">
        <v>140</v>
      </c>
      <c r="N8" s="64"/>
      <c r="O8" s="64"/>
      <c r="P8" s="64"/>
      <c r="Q8" s="64"/>
      <c r="R8" s="64"/>
      <c r="S8" s="64"/>
      <c r="T8" s="64"/>
      <c r="U8" s="64"/>
      <c r="V8" s="16">
        <v>3</v>
      </c>
      <c r="W8" s="63">
        <v>1504.72</v>
      </c>
      <c r="X8" s="63">
        <v>525.1</v>
      </c>
      <c r="Y8" s="74">
        <v>10860</v>
      </c>
      <c r="Z8" s="63">
        <v>2</v>
      </c>
      <c r="AA8" s="63" t="s">
        <v>118</v>
      </c>
      <c r="AB8" s="63" t="s">
        <v>126</v>
      </c>
      <c r="AC8" s="63" t="s">
        <v>126</v>
      </c>
    </row>
    <row r="9" spans="1:29" s="68" customFormat="1" ht="167.25" customHeight="1">
      <c r="A9" s="16" t="s">
        <v>141</v>
      </c>
      <c r="B9" s="69" t="s">
        <v>142</v>
      </c>
      <c r="C9" s="64"/>
      <c r="D9" s="69" t="s">
        <v>118</v>
      </c>
      <c r="E9" s="16">
        <v>2003</v>
      </c>
      <c r="F9" s="59">
        <v>5863000</v>
      </c>
      <c r="G9" s="60" t="s">
        <v>129</v>
      </c>
      <c r="H9" s="75" t="s">
        <v>143</v>
      </c>
      <c r="I9" s="70" t="s">
        <v>137</v>
      </c>
      <c r="J9" s="16">
        <v>4</v>
      </c>
      <c r="K9" s="63" t="s">
        <v>138</v>
      </c>
      <c r="L9" s="63" t="s">
        <v>144</v>
      </c>
      <c r="M9" s="64" t="s">
        <v>125</v>
      </c>
      <c r="N9" s="64"/>
      <c r="O9" s="64"/>
      <c r="P9" s="64"/>
      <c r="Q9" s="64"/>
      <c r="R9" s="64"/>
      <c r="S9" s="64"/>
      <c r="T9" s="64"/>
      <c r="U9" s="64"/>
      <c r="V9" s="16">
        <v>4</v>
      </c>
      <c r="W9" s="63">
        <v>1648.6</v>
      </c>
      <c r="X9" s="63">
        <v>641.8</v>
      </c>
      <c r="Y9" s="74">
        <v>9124</v>
      </c>
      <c r="Z9" s="63">
        <v>3</v>
      </c>
      <c r="AA9" s="63" t="s">
        <v>118</v>
      </c>
      <c r="AB9" s="63" t="s">
        <v>118</v>
      </c>
      <c r="AC9" s="63" t="s">
        <v>118</v>
      </c>
    </row>
    <row r="10" spans="1:29" s="68" customFormat="1" ht="62.25" customHeight="1">
      <c r="A10" s="16" t="s">
        <v>145</v>
      </c>
      <c r="B10" s="69" t="s">
        <v>146</v>
      </c>
      <c r="C10" s="64"/>
      <c r="D10" s="69" t="s">
        <v>118</v>
      </c>
      <c r="E10" s="16" t="s">
        <v>119</v>
      </c>
      <c r="F10" s="59">
        <v>6124000</v>
      </c>
      <c r="G10" s="60" t="s">
        <v>120</v>
      </c>
      <c r="H10" s="76" t="s">
        <v>147</v>
      </c>
      <c r="I10" s="70" t="s">
        <v>148</v>
      </c>
      <c r="J10" s="16">
        <v>5</v>
      </c>
      <c r="K10" s="63" t="s">
        <v>123</v>
      </c>
      <c r="L10" s="63" t="s">
        <v>124</v>
      </c>
      <c r="M10" s="63" t="s">
        <v>149</v>
      </c>
      <c r="N10" s="64"/>
      <c r="O10" s="64"/>
      <c r="P10" s="64"/>
      <c r="Q10" s="64"/>
      <c r="R10" s="64"/>
      <c r="S10" s="64"/>
      <c r="T10" s="64"/>
      <c r="U10" s="64"/>
      <c r="V10" s="16">
        <v>5</v>
      </c>
      <c r="W10" s="63">
        <v>817</v>
      </c>
      <c r="X10" s="63">
        <v>1461</v>
      </c>
      <c r="Y10" s="63" t="s">
        <v>150</v>
      </c>
      <c r="Z10" s="63">
        <v>2</v>
      </c>
      <c r="AA10" s="63" t="s">
        <v>126</v>
      </c>
      <c r="AB10" s="63" t="s">
        <v>118</v>
      </c>
      <c r="AC10" s="63" t="s">
        <v>126</v>
      </c>
    </row>
    <row r="11" spans="1:29" s="68" customFormat="1" ht="52.5">
      <c r="A11" s="16" t="s">
        <v>151</v>
      </c>
      <c r="B11" s="69" t="s">
        <v>152</v>
      </c>
      <c r="C11" s="64"/>
      <c r="D11" s="69" t="s">
        <v>118</v>
      </c>
      <c r="E11" s="16" t="s">
        <v>119</v>
      </c>
      <c r="F11" s="59">
        <v>124318.06</v>
      </c>
      <c r="G11" s="60" t="s">
        <v>120</v>
      </c>
      <c r="H11" s="77" t="s">
        <v>153</v>
      </c>
      <c r="I11" s="70" t="s">
        <v>154</v>
      </c>
      <c r="J11" s="16">
        <v>6</v>
      </c>
      <c r="K11" s="63" t="s">
        <v>26</v>
      </c>
      <c r="L11" s="63" t="s">
        <v>26</v>
      </c>
      <c r="M11" s="63" t="s">
        <v>26</v>
      </c>
      <c r="N11" s="64"/>
      <c r="O11" s="64"/>
      <c r="P11" s="64"/>
      <c r="Q11" s="64"/>
      <c r="R11" s="64"/>
      <c r="S11" s="64"/>
      <c r="T11" s="64"/>
      <c r="U11" s="64"/>
      <c r="V11" s="16">
        <v>6</v>
      </c>
      <c r="W11" s="63" t="s">
        <v>26</v>
      </c>
      <c r="X11" s="63" t="s">
        <v>26</v>
      </c>
      <c r="Y11" s="63" t="s">
        <v>26</v>
      </c>
      <c r="Z11" s="63" t="s">
        <v>26</v>
      </c>
      <c r="AA11" s="63" t="s">
        <v>26</v>
      </c>
      <c r="AB11" s="63" t="s">
        <v>26</v>
      </c>
      <c r="AC11" s="63" t="s">
        <v>26</v>
      </c>
    </row>
    <row r="12" spans="1:29" s="81" customFormat="1" ht="25.5">
      <c r="A12" s="16" t="s">
        <v>155</v>
      </c>
      <c r="B12" s="69" t="s">
        <v>156</v>
      </c>
      <c r="C12" s="78"/>
      <c r="D12" s="69" t="s">
        <v>126</v>
      </c>
      <c r="E12" s="16"/>
      <c r="F12" s="59">
        <v>3045000</v>
      </c>
      <c r="G12" s="60" t="s">
        <v>129</v>
      </c>
      <c r="H12" s="79" t="s">
        <v>157</v>
      </c>
      <c r="I12" s="70" t="s">
        <v>158</v>
      </c>
      <c r="J12" s="80">
        <v>7</v>
      </c>
      <c r="K12" s="300" t="s">
        <v>123</v>
      </c>
      <c r="L12" s="300" t="s">
        <v>159</v>
      </c>
      <c r="M12" s="300" t="s">
        <v>160</v>
      </c>
      <c r="N12" s="64"/>
      <c r="O12" s="64"/>
      <c r="P12" s="64"/>
      <c r="Q12" s="64"/>
      <c r="R12" s="64"/>
      <c r="S12" s="64"/>
      <c r="T12" s="64"/>
      <c r="U12" s="64"/>
      <c r="V12" s="80">
        <v>7</v>
      </c>
      <c r="W12" s="63">
        <v>1718.63</v>
      </c>
      <c r="X12" s="63">
        <v>513</v>
      </c>
      <c r="Y12" s="63" t="s">
        <v>161</v>
      </c>
      <c r="Z12" s="63">
        <v>2.5</v>
      </c>
      <c r="AA12" s="63" t="s">
        <v>118</v>
      </c>
      <c r="AB12" s="63" t="s">
        <v>118</v>
      </c>
      <c r="AC12" s="63" t="s">
        <v>126</v>
      </c>
    </row>
    <row r="13" spans="1:29" s="81" customFormat="1" ht="12.75">
      <c r="A13" s="16" t="s">
        <v>162</v>
      </c>
      <c r="B13" s="69" t="s">
        <v>163</v>
      </c>
      <c r="C13" s="78"/>
      <c r="D13" s="69" t="s">
        <v>126</v>
      </c>
      <c r="E13" s="16"/>
      <c r="F13" s="59">
        <v>8793.65</v>
      </c>
      <c r="G13" s="60" t="s">
        <v>120</v>
      </c>
      <c r="H13" s="79" t="s">
        <v>157</v>
      </c>
      <c r="I13" s="70" t="s">
        <v>158</v>
      </c>
      <c r="J13" s="80">
        <v>8</v>
      </c>
      <c r="K13" s="300"/>
      <c r="L13" s="300"/>
      <c r="M13" s="300"/>
      <c r="N13" s="64"/>
      <c r="O13" s="64"/>
      <c r="P13" s="64"/>
      <c r="Q13" s="64"/>
      <c r="R13" s="64"/>
      <c r="S13" s="64"/>
      <c r="T13" s="64"/>
      <c r="U13" s="64"/>
      <c r="V13" s="80">
        <v>8</v>
      </c>
      <c r="W13" s="63"/>
      <c r="X13" s="63"/>
      <c r="Y13" s="63"/>
      <c r="Z13" s="63"/>
      <c r="AA13" s="63"/>
      <c r="AB13" s="63"/>
      <c r="AC13" s="63"/>
    </row>
    <row r="14" spans="1:29" s="68" customFormat="1" ht="11.25" customHeight="1">
      <c r="A14" s="16" t="s">
        <v>164</v>
      </c>
      <c r="B14" s="69" t="s">
        <v>165</v>
      </c>
      <c r="C14" s="78"/>
      <c r="D14" s="69" t="s">
        <v>126</v>
      </c>
      <c r="E14" s="16"/>
      <c r="F14" s="59">
        <v>5000.31</v>
      </c>
      <c r="G14" s="60" t="s">
        <v>120</v>
      </c>
      <c r="H14" s="79" t="s">
        <v>157</v>
      </c>
      <c r="I14" s="70" t="s">
        <v>158</v>
      </c>
      <c r="J14" s="80">
        <v>9</v>
      </c>
      <c r="K14" s="300"/>
      <c r="L14" s="300"/>
      <c r="M14" s="300"/>
      <c r="N14" s="64"/>
      <c r="O14" s="64"/>
      <c r="P14" s="64"/>
      <c r="Q14" s="64"/>
      <c r="R14" s="64"/>
      <c r="S14" s="64"/>
      <c r="T14" s="64"/>
      <c r="U14" s="64"/>
      <c r="V14" s="80">
        <v>9</v>
      </c>
      <c r="W14" s="63"/>
      <c r="X14" s="63"/>
      <c r="Y14" s="63"/>
      <c r="Z14" s="63"/>
      <c r="AA14" s="63"/>
      <c r="AB14" s="63"/>
      <c r="AC14" s="63"/>
    </row>
    <row r="15" spans="1:29" s="81" customFormat="1" ht="12" customHeight="1">
      <c r="A15" s="16" t="s">
        <v>166</v>
      </c>
      <c r="B15" s="69" t="s">
        <v>167</v>
      </c>
      <c r="C15" s="78"/>
      <c r="D15" s="69" t="s">
        <v>126</v>
      </c>
      <c r="E15" s="16"/>
      <c r="F15" s="59">
        <v>672369.73</v>
      </c>
      <c r="G15" s="60" t="s">
        <v>120</v>
      </c>
      <c r="H15" s="79" t="s">
        <v>157</v>
      </c>
      <c r="I15" s="70" t="s">
        <v>158</v>
      </c>
      <c r="J15" s="80">
        <v>10</v>
      </c>
      <c r="K15" s="300"/>
      <c r="L15" s="300"/>
      <c r="M15" s="300"/>
      <c r="N15" s="64"/>
      <c r="O15" s="64"/>
      <c r="P15" s="64"/>
      <c r="Q15" s="64"/>
      <c r="R15" s="64"/>
      <c r="S15" s="64"/>
      <c r="T15" s="64"/>
      <c r="U15" s="64"/>
      <c r="V15" s="80">
        <v>10</v>
      </c>
      <c r="W15" s="63"/>
      <c r="X15" s="63"/>
      <c r="Y15" s="63"/>
      <c r="Z15" s="63"/>
      <c r="AA15" s="63"/>
      <c r="AB15" s="63"/>
      <c r="AC15" s="63"/>
    </row>
    <row r="16" spans="1:29" s="81" customFormat="1" ht="12" customHeight="1">
      <c r="A16" s="16" t="s">
        <v>168</v>
      </c>
      <c r="B16" s="69" t="s">
        <v>169</v>
      </c>
      <c r="C16" s="78"/>
      <c r="D16" s="69" t="s">
        <v>126</v>
      </c>
      <c r="E16" s="16"/>
      <c r="F16" s="59">
        <v>80436.08</v>
      </c>
      <c r="G16" s="60" t="s">
        <v>120</v>
      </c>
      <c r="H16" s="79" t="s">
        <v>157</v>
      </c>
      <c r="I16" s="70" t="s">
        <v>158</v>
      </c>
      <c r="J16" s="80">
        <v>11</v>
      </c>
      <c r="K16" s="300"/>
      <c r="L16" s="300"/>
      <c r="M16" s="300"/>
      <c r="N16" s="64"/>
      <c r="O16" s="64"/>
      <c r="P16" s="64"/>
      <c r="Q16" s="64"/>
      <c r="R16" s="64"/>
      <c r="S16" s="64"/>
      <c r="T16" s="64"/>
      <c r="U16" s="64"/>
      <c r="V16" s="80">
        <v>11</v>
      </c>
      <c r="W16" s="63"/>
      <c r="X16" s="63"/>
      <c r="Y16" s="63"/>
      <c r="Z16" s="63"/>
      <c r="AA16" s="63"/>
      <c r="AB16" s="63"/>
      <c r="AC16" s="63"/>
    </row>
    <row r="17" spans="1:29" s="81" customFormat="1" ht="25.5">
      <c r="A17" s="16" t="s">
        <v>170</v>
      </c>
      <c r="B17" s="69" t="s">
        <v>171</v>
      </c>
      <c r="C17" s="78"/>
      <c r="D17" s="69" t="s">
        <v>126</v>
      </c>
      <c r="E17" s="16"/>
      <c r="F17" s="59">
        <v>279000</v>
      </c>
      <c r="G17" s="60" t="s">
        <v>129</v>
      </c>
      <c r="H17" s="79" t="s">
        <v>157</v>
      </c>
      <c r="I17" s="70" t="s">
        <v>158</v>
      </c>
      <c r="J17" s="80">
        <v>12</v>
      </c>
      <c r="K17" s="63" t="s">
        <v>172</v>
      </c>
      <c r="L17" s="63" t="s">
        <v>173</v>
      </c>
      <c r="M17" s="63" t="s">
        <v>133</v>
      </c>
      <c r="N17" s="64"/>
      <c r="O17" s="64"/>
      <c r="P17" s="64"/>
      <c r="Q17" s="64"/>
      <c r="R17" s="64"/>
      <c r="S17" s="64"/>
      <c r="T17" s="64"/>
      <c r="U17" s="64"/>
      <c r="V17" s="80">
        <v>12</v>
      </c>
      <c r="W17" s="63">
        <v>106.56</v>
      </c>
      <c r="X17" s="63"/>
      <c r="Y17" s="63" t="s">
        <v>161</v>
      </c>
      <c r="Z17" s="63">
        <v>1</v>
      </c>
      <c r="AA17" s="63" t="s">
        <v>126</v>
      </c>
      <c r="AB17" s="63" t="s">
        <v>118</v>
      </c>
      <c r="AC17" s="63" t="s">
        <v>126</v>
      </c>
    </row>
    <row r="18" spans="1:29" s="68" customFormat="1" ht="12.75">
      <c r="A18" s="16" t="s">
        <v>174</v>
      </c>
      <c r="B18" s="69" t="s">
        <v>175</v>
      </c>
      <c r="C18" s="78"/>
      <c r="D18" s="69" t="s">
        <v>118</v>
      </c>
      <c r="E18" s="16"/>
      <c r="F18" s="59">
        <v>20750.65</v>
      </c>
      <c r="G18" s="60" t="s">
        <v>120</v>
      </c>
      <c r="H18" s="82"/>
      <c r="I18" s="70"/>
      <c r="J18" s="80">
        <v>13</v>
      </c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80">
        <v>13</v>
      </c>
      <c r="W18" s="63"/>
      <c r="X18" s="63"/>
      <c r="Y18" s="63"/>
      <c r="Z18" s="63"/>
      <c r="AA18" s="63"/>
      <c r="AB18" s="63"/>
      <c r="AC18" s="63"/>
    </row>
    <row r="19" spans="1:29" s="68" customFormat="1" ht="12.75">
      <c r="A19" s="16" t="s">
        <v>176</v>
      </c>
      <c r="B19" s="69" t="s">
        <v>177</v>
      </c>
      <c r="C19" s="69"/>
      <c r="D19" s="69"/>
      <c r="E19" s="16">
        <v>1988</v>
      </c>
      <c r="F19" s="59">
        <v>783.04</v>
      </c>
      <c r="G19" s="60" t="s">
        <v>120</v>
      </c>
      <c r="H19" s="82"/>
      <c r="I19" s="70" t="s">
        <v>178</v>
      </c>
      <c r="J19" s="80">
        <v>14</v>
      </c>
      <c r="K19" s="63"/>
      <c r="L19" s="63"/>
      <c r="M19" s="63"/>
      <c r="N19" s="64"/>
      <c r="O19" s="64"/>
      <c r="P19" s="64"/>
      <c r="Q19" s="64"/>
      <c r="R19" s="64"/>
      <c r="S19" s="64"/>
      <c r="T19" s="64"/>
      <c r="U19" s="64"/>
      <c r="V19" s="80">
        <v>14</v>
      </c>
      <c r="W19" s="63"/>
      <c r="X19" s="63"/>
      <c r="Y19" s="63"/>
      <c r="Z19" s="63"/>
      <c r="AA19" s="63"/>
      <c r="AB19" s="63"/>
      <c r="AC19" s="63"/>
    </row>
    <row r="20" spans="1:29" s="68" customFormat="1" ht="12.75">
      <c r="A20" s="16" t="s">
        <v>179</v>
      </c>
      <c r="B20" s="69" t="s">
        <v>180</v>
      </c>
      <c r="C20" s="69"/>
      <c r="D20" s="69" t="s">
        <v>118</v>
      </c>
      <c r="E20" s="16">
        <v>1999</v>
      </c>
      <c r="F20" s="59">
        <v>15300</v>
      </c>
      <c r="G20" s="60" t="s">
        <v>120</v>
      </c>
      <c r="H20" s="82"/>
      <c r="I20" s="70" t="s">
        <v>181</v>
      </c>
      <c r="J20" s="80">
        <v>15</v>
      </c>
      <c r="K20" s="63"/>
      <c r="L20" s="63"/>
      <c r="M20" s="63"/>
      <c r="N20" s="64"/>
      <c r="O20" s="64"/>
      <c r="P20" s="64"/>
      <c r="Q20" s="64"/>
      <c r="R20" s="64"/>
      <c r="S20" s="64"/>
      <c r="T20" s="64"/>
      <c r="U20" s="64"/>
      <c r="V20" s="80">
        <v>15</v>
      </c>
      <c r="W20" s="63"/>
      <c r="X20" s="63"/>
      <c r="Y20" s="63"/>
      <c r="Z20" s="63"/>
      <c r="AA20" s="63"/>
      <c r="AB20" s="63"/>
      <c r="AC20" s="63"/>
    </row>
    <row r="21" spans="1:29" s="68" customFormat="1" ht="12.75">
      <c r="A21" s="16" t="s">
        <v>182</v>
      </c>
      <c r="B21" s="69" t="s">
        <v>183</v>
      </c>
      <c r="C21" s="69"/>
      <c r="D21" s="69"/>
      <c r="E21" s="16"/>
      <c r="F21" s="59">
        <v>25738.46</v>
      </c>
      <c r="G21" s="60" t="s">
        <v>120</v>
      </c>
      <c r="H21" s="82"/>
      <c r="I21" s="70"/>
      <c r="J21" s="80">
        <v>16</v>
      </c>
      <c r="K21" s="63"/>
      <c r="L21" s="63"/>
      <c r="M21" s="63"/>
      <c r="N21" s="64"/>
      <c r="O21" s="64"/>
      <c r="P21" s="64"/>
      <c r="Q21" s="64"/>
      <c r="R21" s="64"/>
      <c r="S21" s="64"/>
      <c r="T21" s="64"/>
      <c r="U21" s="64"/>
      <c r="V21" s="80">
        <v>16</v>
      </c>
      <c r="W21" s="63"/>
      <c r="X21" s="63"/>
      <c r="Y21" s="63"/>
      <c r="Z21" s="63"/>
      <c r="AA21" s="63"/>
      <c r="AB21" s="63"/>
      <c r="AC21" s="63"/>
    </row>
    <row r="22" spans="1:29" s="81" customFormat="1" ht="12.75">
      <c r="A22" s="16" t="s">
        <v>184</v>
      </c>
      <c r="B22" s="69" t="s">
        <v>185</v>
      </c>
      <c r="C22" s="69" t="s">
        <v>186</v>
      </c>
      <c r="D22" s="69" t="s">
        <v>118</v>
      </c>
      <c r="E22" s="16" t="s">
        <v>187</v>
      </c>
      <c r="F22" s="59">
        <v>466000</v>
      </c>
      <c r="G22" s="60" t="s">
        <v>129</v>
      </c>
      <c r="H22" s="83"/>
      <c r="I22" s="70" t="s">
        <v>188</v>
      </c>
      <c r="J22" s="80">
        <v>18</v>
      </c>
      <c r="K22" s="63" t="s">
        <v>123</v>
      </c>
      <c r="L22" s="63" t="s">
        <v>159</v>
      </c>
      <c r="M22" s="63" t="s">
        <v>133</v>
      </c>
      <c r="N22" s="64"/>
      <c r="O22" s="64"/>
      <c r="P22" s="64"/>
      <c r="Q22" s="64"/>
      <c r="R22" s="64"/>
      <c r="S22" s="64"/>
      <c r="T22" s="64"/>
      <c r="U22" s="64"/>
      <c r="V22" s="80">
        <v>18</v>
      </c>
      <c r="W22" s="63">
        <v>158.5</v>
      </c>
      <c r="X22" s="63">
        <v>138.69</v>
      </c>
      <c r="Y22" s="63" t="s">
        <v>161</v>
      </c>
      <c r="Z22" s="63">
        <v>2</v>
      </c>
      <c r="AA22" s="63" t="s">
        <v>126</v>
      </c>
      <c r="AB22" s="63" t="s">
        <v>118</v>
      </c>
      <c r="AC22" s="63" t="s">
        <v>126</v>
      </c>
    </row>
    <row r="23" spans="1:29" s="81" customFormat="1" ht="12.75">
      <c r="A23" s="16" t="s">
        <v>189</v>
      </c>
      <c r="B23" s="69" t="s">
        <v>190</v>
      </c>
      <c r="C23" s="69" t="s">
        <v>186</v>
      </c>
      <c r="D23" s="69" t="s">
        <v>118</v>
      </c>
      <c r="E23" s="16">
        <v>1920</v>
      </c>
      <c r="F23" s="59">
        <v>629000</v>
      </c>
      <c r="G23" s="60" t="s">
        <v>129</v>
      </c>
      <c r="H23" s="83"/>
      <c r="I23" s="70" t="s">
        <v>191</v>
      </c>
      <c r="J23" s="80">
        <v>19</v>
      </c>
      <c r="K23" s="63" t="s">
        <v>123</v>
      </c>
      <c r="L23" s="63" t="s">
        <v>159</v>
      </c>
      <c r="M23" s="63" t="s">
        <v>160</v>
      </c>
      <c r="N23" s="64"/>
      <c r="O23" s="64"/>
      <c r="P23" s="64"/>
      <c r="Q23" s="64"/>
      <c r="R23" s="64"/>
      <c r="S23" s="64"/>
      <c r="T23" s="64"/>
      <c r="U23" s="64"/>
      <c r="V23" s="80">
        <v>19</v>
      </c>
      <c r="W23" s="63">
        <v>243.21</v>
      </c>
      <c r="X23" s="63">
        <v>111</v>
      </c>
      <c r="Y23" s="63" t="s">
        <v>161</v>
      </c>
      <c r="Z23" s="63">
        <v>2</v>
      </c>
      <c r="AA23" s="63" t="s">
        <v>118</v>
      </c>
      <c r="AB23" s="63" t="s">
        <v>118</v>
      </c>
      <c r="AC23" s="63" t="s">
        <v>126</v>
      </c>
    </row>
    <row r="24" spans="1:29" s="84" customFormat="1" ht="12.75">
      <c r="A24" s="16" t="s">
        <v>192</v>
      </c>
      <c r="B24" s="69" t="s">
        <v>185</v>
      </c>
      <c r="C24" s="69" t="s">
        <v>193</v>
      </c>
      <c r="D24" s="69" t="s">
        <v>118</v>
      </c>
      <c r="E24" s="16" t="s">
        <v>187</v>
      </c>
      <c r="F24" s="59">
        <v>2000</v>
      </c>
      <c r="G24" s="60" t="s">
        <v>120</v>
      </c>
      <c r="H24" s="83"/>
      <c r="I24" s="70" t="s">
        <v>188</v>
      </c>
      <c r="J24" s="80">
        <v>21</v>
      </c>
      <c r="K24" s="63"/>
      <c r="L24" s="63"/>
      <c r="M24" s="63"/>
      <c r="N24" s="64"/>
      <c r="O24" s="64"/>
      <c r="P24" s="64"/>
      <c r="Q24" s="64"/>
      <c r="R24" s="64"/>
      <c r="S24" s="64"/>
      <c r="T24" s="64"/>
      <c r="U24" s="64"/>
      <c r="V24" s="80">
        <v>21</v>
      </c>
      <c r="W24" s="63">
        <v>22</v>
      </c>
      <c r="X24" s="63" t="s">
        <v>161</v>
      </c>
      <c r="Y24" s="63" t="s">
        <v>161</v>
      </c>
      <c r="Z24" s="63">
        <v>1</v>
      </c>
      <c r="AA24" s="63" t="s">
        <v>126</v>
      </c>
      <c r="AB24" s="63"/>
      <c r="AC24" s="63"/>
    </row>
    <row r="25" spans="1:29" s="84" customFormat="1" ht="12.75">
      <c r="A25" s="16" t="s">
        <v>194</v>
      </c>
      <c r="B25" s="69" t="s">
        <v>190</v>
      </c>
      <c r="C25" s="69" t="s">
        <v>193</v>
      </c>
      <c r="D25" s="69" t="s">
        <v>118</v>
      </c>
      <c r="E25" s="16">
        <v>1920</v>
      </c>
      <c r="F25" s="59">
        <v>2500</v>
      </c>
      <c r="G25" s="60" t="s">
        <v>120</v>
      </c>
      <c r="H25" s="83"/>
      <c r="I25" s="70" t="s">
        <v>191</v>
      </c>
      <c r="J25" s="80">
        <v>22</v>
      </c>
      <c r="K25" s="63"/>
      <c r="L25" s="63"/>
      <c r="M25" s="63"/>
      <c r="N25" s="64"/>
      <c r="O25" s="64"/>
      <c r="P25" s="64"/>
      <c r="Q25" s="64"/>
      <c r="R25" s="64"/>
      <c r="S25" s="64"/>
      <c r="T25" s="64"/>
      <c r="U25" s="64"/>
      <c r="V25" s="80">
        <v>22</v>
      </c>
      <c r="W25" s="63">
        <v>46</v>
      </c>
      <c r="X25" s="63" t="s">
        <v>161</v>
      </c>
      <c r="Y25" s="63" t="s">
        <v>161</v>
      </c>
      <c r="Z25" s="63">
        <v>1</v>
      </c>
      <c r="AA25" s="63" t="s">
        <v>126</v>
      </c>
      <c r="AB25" s="63"/>
      <c r="AC25" s="63"/>
    </row>
    <row r="26" spans="1:29" s="81" customFormat="1" ht="12.75">
      <c r="A26" s="16" t="s">
        <v>195</v>
      </c>
      <c r="B26" s="69" t="s">
        <v>196</v>
      </c>
      <c r="C26" s="69" t="s">
        <v>186</v>
      </c>
      <c r="D26" s="69" t="s">
        <v>118</v>
      </c>
      <c r="E26" s="16">
        <v>2003</v>
      </c>
      <c r="F26" s="59">
        <v>1216000</v>
      </c>
      <c r="G26" s="60" t="s">
        <v>129</v>
      </c>
      <c r="H26" s="83"/>
      <c r="I26" s="70" t="s">
        <v>197</v>
      </c>
      <c r="J26" s="80">
        <v>23</v>
      </c>
      <c r="K26" s="63" t="s">
        <v>198</v>
      </c>
      <c r="L26" s="63" t="s">
        <v>199</v>
      </c>
      <c r="M26" s="63" t="s">
        <v>200</v>
      </c>
      <c r="N26" s="64"/>
      <c r="O26" s="64"/>
      <c r="P26" s="64"/>
      <c r="Q26" s="64"/>
      <c r="R26" s="64"/>
      <c r="S26" s="64"/>
      <c r="T26" s="64"/>
      <c r="U26" s="64"/>
      <c r="V26" s="80">
        <v>23</v>
      </c>
      <c r="W26" s="63">
        <v>277.16</v>
      </c>
      <c r="X26" s="63">
        <v>366</v>
      </c>
      <c r="Y26" s="63" t="s">
        <v>161</v>
      </c>
      <c r="Z26" s="63">
        <v>1</v>
      </c>
      <c r="AA26" s="63" t="s">
        <v>126</v>
      </c>
      <c r="AB26" s="63" t="s">
        <v>118</v>
      </c>
      <c r="AC26" s="63" t="s">
        <v>126</v>
      </c>
    </row>
    <row r="27" spans="1:29" s="81" customFormat="1" ht="25.5">
      <c r="A27" s="16" t="s">
        <v>201</v>
      </c>
      <c r="B27" s="69" t="s">
        <v>202</v>
      </c>
      <c r="C27" s="69" t="s">
        <v>203</v>
      </c>
      <c r="D27" s="69"/>
      <c r="E27" s="16">
        <v>1886</v>
      </c>
      <c r="F27" s="59">
        <v>803000</v>
      </c>
      <c r="G27" s="60" t="s">
        <v>129</v>
      </c>
      <c r="H27" s="83"/>
      <c r="I27" s="70" t="s">
        <v>204</v>
      </c>
      <c r="J27" s="80">
        <v>24</v>
      </c>
      <c r="K27" s="63" t="s">
        <v>123</v>
      </c>
      <c r="L27" s="63" t="s">
        <v>159</v>
      </c>
      <c r="M27" s="63" t="s">
        <v>133</v>
      </c>
      <c r="N27" s="64"/>
      <c r="O27" s="64"/>
      <c r="P27" s="64"/>
      <c r="Q27" s="64"/>
      <c r="R27" s="64"/>
      <c r="S27" s="64"/>
      <c r="T27" s="64"/>
      <c r="U27" s="64"/>
      <c r="V27" s="80">
        <v>24</v>
      </c>
      <c r="W27" s="63">
        <v>1232.74</v>
      </c>
      <c r="X27" s="63">
        <v>3706.13</v>
      </c>
      <c r="Y27" s="63">
        <v>17325.6</v>
      </c>
      <c r="Z27" s="63">
        <v>3</v>
      </c>
      <c r="AA27" s="63" t="s">
        <v>118</v>
      </c>
      <c r="AB27" s="63" t="s">
        <v>126</v>
      </c>
      <c r="AC27" s="63" t="s">
        <v>126</v>
      </c>
    </row>
    <row r="28" spans="1:29" s="81" customFormat="1" ht="12.75">
      <c r="A28" s="16" t="s">
        <v>205</v>
      </c>
      <c r="B28" s="69" t="s">
        <v>206</v>
      </c>
      <c r="C28" s="69" t="s">
        <v>207</v>
      </c>
      <c r="D28" s="69" t="s">
        <v>118</v>
      </c>
      <c r="E28" s="16">
        <v>1922</v>
      </c>
      <c r="F28" s="59">
        <v>159095.02</v>
      </c>
      <c r="G28" s="60" t="s">
        <v>120</v>
      </c>
      <c r="H28" s="83"/>
      <c r="I28" s="70" t="s">
        <v>208</v>
      </c>
      <c r="J28" s="80">
        <v>25</v>
      </c>
      <c r="K28" s="63" t="s">
        <v>123</v>
      </c>
      <c r="L28" s="63" t="s">
        <v>159</v>
      </c>
      <c r="M28" s="63" t="s">
        <v>209</v>
      </c>
      <c r="N28" s="64"/>
      <c r="O28" s="64"/>
      <c r="P28" s="64"/>
      <c r="Q28" s="64"/>
      <c r="R28" s="64"/>
      <c r="S28" s="64"/>
      <c r="T28" s="64"/>
      <c r="U28" s="64"/>
      <c r="V28" s="80">
        <v>25</v>
      </c>
      <c r="W28" s="63">
        <v>71</v>
      </c>
      <c r="X28" s="63">
        <v>52</v>
      </c>
      <c r="Y28" s="63">
        <v>270</v>
      </c>
      <c r="Z28" s="63">
        <v>1.5</v>
      </c>
      <c r="AA28" s="63" t="s">
        <v>126</v>
      </c>
      <c r="AB28" s="63" t="s">
        <v>118</v>
      </c>
      <c r="AC28" s="63" t="s">
        <v>126</v>
      </c>
    </row>
    <row r="29" spans="1:29" s="81" customFormat="1" ht="12.75">
      <c r="A29" s="16" t="s">
        <v>210</v>
      </c>
      <c r="B29" s="69" t="s">
        <v>212</v>
      </c>
      <c r="C29" s="69" t="s">
        <v>213</v>
      </c>
      <c r="D29" s="69" t="s">
        <v>118</v>
      </c>
      <c r="E29" s="16">
        <v>1987</v>
      </c>
      <c r="F29" s="59">
        <v>221000</v>
      </c>
      <c r="G29" s="60" t="s">
        <v>120</v>
      </c>
      <c r="H29" s="85" t="s">
        <v>214</v>
      </c>
      <c r="I29" s="70" t="s">
        <v>215</v>
      </c>
      <c r="J29" s="80">
        <v>27</v>
      </c>
      <c r="K29" s="63"/>
      <c r="L29" s="63"/>
      <c r="M29" s="63"/>
      <c r="N29" s="64"/>
      <c r="O29" s="64"/>
      <c r="P29" s="64"/>
      <c r="Q29" s="64"/>
      <c r="R29" s="64"/>
      <c r="S29" s="64"/>
      <c r="T29" s="64"/>
      <c r="U29" s="64"/>
      <c r="V29" s="80">
        <v>27</v>
      </c>
      <c r="W29" s="63">
        <v>358</v>
      </c>
      <c r="X29" s="63" t="s">
        <v>161</v>
      </c>
      <c r="Y29" s="63" t="s">
        <v>161</v>
      </c>
      <c r="Z29" s="63">
        <v>2</v>
      </c>
      <c r="AA29" s="63"/>
      <c r="AB29" s="63"/>
      <c r="AC29" s="63"/>
    </row>
    <row r="30" spans="1:29" s="81" customFormat="1" ht="12.75">
      <c r="A30" s="16" t="s">
        <v>211</v>
      </c>
      <c r="B30" s="69" t="s">
        <v>217</v>
      </c>
      <c r="C30" s="69"/>
      <c r="D30" s="69" t="s">
        <v>118</v>
      </c>
      <c r="E30" s="16">
        <v>1960</v>
      </c>
      <c r="F30" s="59">
        <v>22290</v>
      </c>
      <c r="G30" s="60" t="s">
        <v>120</v>
      </c>
      <c r="H30" s="83"/>
      <c r="I30" s="70" t="s">
        <v>218</v>
      </c>
      <c r="J30" s="80">
        <v>28</v>
      </c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80">
        <v>28</v>
      </c>
      <c r="W30" s="63" t="s">
        <v>219</v>
      </c>
      <c r="X30" s="63" t="s">
        <v>161</v>
      </c>
      <c r="Y30" s="63" t="s">
        <v>220</v>
      </c>
      <c r="Z30" s="86" t="s">
        <v>221</v>
      </c>
      <c r="AA30" s="63"/>
      <c r="AB30" s="63"/>
      <c r="AC30" s="63"/>
    </row>
    <row r="31" spans="1:29" s="81" customFormat="1" ht="12.75">
      <c r="A31" s="16" t="s">
        <v>216</v>
      </c>
      <c r="B31" s="69" t="s">
        <v>223</v>
      </c>
      <c r="C31" s="69" t="s">
        <v>224</v>
      </c>
      <c r="D31" s="69" t="s">
        <v>118</v>
      </c>
      <c r="E31" s="16">
        <v>1901</v>
      </c>
      <c r="F31" s="59">
        <v>111399.9</v>
      </c>
      <c r="G31" s="60" t="s">
        <v>120</v>
      </c>
      <c r="H31" s="83"/>
      <c r="I31" s="70" t="s">
        <v>225</v>
      </c>
      <c r="J31" s="80">
        <v>29</v>
      </c>
      <c r="K31" s="63" t="s">
        <v>123</v>
      </c>
      <c r="L31" s="63" t="s">
        <v>159</v>
      </c>
      <c r="M31" s="63" t="s">
        <v>133</v>
      </c>
      <c r="N31" s="64"/>
      <c r="O31" s="64"/>
      <c r="P31" s="64"/>
      <c r="Q31" s="64"/>
      <c r="R31" s="64"/>
      <c r="S31" s="64"/>
      <c r="T31" s="64"/>
      <c r="U31" s="64"/>
      <c r="V31" s="80">
        <v>29</v>
      </c>
      <c r="W31" s="63">
        <v>217.74</v>
      </c>
      <c r="X31" s="63">
        <v>383</v>
      </c>
      <c r="Y31" s="63" t="s">
        <v>161</v>
      </c>
      <c r="Z31" s="63">
        <v>2</v>
      </c>
      <c r="AA31" s="63" t="s">
        <v>118</v>
      </c>
      <c r="AB31" s="63" t="s">
        <v>118</v>
      </c>
      <c r="AC31" s="63" t="s">
        <v>126</v>
      </c>
    </row>
    <row r="32" spans="1:29" s="68" customFormat="1" ht="12.75">
      <c r="A32" s="16" t="s">
        <v>222</v>
      </c>
      <c r="B32" s="69" t="s">
        <v>227</v>
      </c>
      <c r="C32" s="69"/>
      <c r="D32" s="69" t="s">
        <v>118</v>
      </c>
      <c r="E32" s="16">
        <v>1901</v>
      </c>
      <c r="F32" s="59">
        <v>6000</v>
      </c>
      <c r="G32" s="60" t="s">
        <v>120</v>
      </c>
      <c r="H32" s="83"/>
      <c r="I32" s="70" t="s">
        <v>225</v>
      </c>
      <c r="J32" s="80">
        <v>30</v>
      </c>
      <c r="K32" s="63"/>
      <c r="L32" s="63"/>
      <c r="M32" s="63"/>
      <c r="N32" s="64"/>
      <c r="O32" s="64"/>
      <c r="P32" s="64"/>
      <c r="Q32" s="64"/>
      <c r="R32" s="64"/>
      <c r="S32" s="64"/>
      <c r="T32" s="64"/>
      <c r="U32" s="64"/>
      <c r="V32" s="80">
        <v>30</v>
      </c>
      <c r="W32" s="63" t="s">
        <v>228</v>
      </c>
      <c r="X32" s="87" t="s">
        <v>161</v>
      </c>
      <c r="Y32" s="87" t="s">
        <v>229</v>
      </c>
      <c r="Z32" s="87">
        <v>1</v>
      </c>
      <c r="AA32" s="63"/>
      <c r="AB32" s="63"/>
      <c r="AC32" s="63"/>
    </row>
    <row r="33" spans="1:29" s="84" customFormat="1" ht="12.75">
      <c r="A33" s="16" t="s">
        <v>226</v>
      </c>
      <c r="B33" s="69" t="s">
        <v>231</v>
      </c>
      <c r="C33" s="69"/>
      <c r="D33" s="69" t="s">
        <v>118</v>
      </c>
      <c r="E33" s="16">
        <v>2007</v>
      </c>
      <c r="F33" s="59">
        <v>15971.98</v>
      </c>
      <c r="G33" s="60" t="s">
        <v>120</v>
      </c>
      <c r="H33" s="83"/>
      <c r="I33" s="70" t="s">
        <v>225</v>
      </c>
      <c r="J33" s="80">
        <v>31</v>
      </c>
      <c r="K33" s="63"/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80">
        <v>31</v>
      </c>
      <c r="W33" s="63"/>
      <c r="X33" s="63"/>
      <c r="Y33" s="63"/>
      <c r="Z33" s="63"/>
      <c r="AA33" s="63"/>
      <c r="AB33" s="63"/>
      <c r="AC33" s="63"/>
    </row>
    <row r="34" spans="1:29" s="68" customFormat="1" ht="12.75">
      <c r="A34" s="16" t="s">
        <v>230</v>
      </c>
      <c r="B34" s="69" t="s">
        <v>233</v>
      </c>
      <c r="C34" s="69"/>
      <c r="D34" s="69" t="s">
        <v>118</v>
      </c>
      <c r="E34" s="16">
        <v>2010</v>
      </c>
      <c r="F34" s="59">
        <v>70008.19</v>
      </c>
      <c r="G34" s="60" t="s">
        <v>120</v>
      </c>
      <c r="H34" s="83"/>
      <c r="I34" s="70" t="s">
        <v>234</v>
      </c>
      <c r="J34" s="80">
        <v>32</v>
      </c>
      <c r="K34" s="63"/>
      <c r="L34" s="63"/>
      <c r="M34" s="63"/>
      <c r="N34" s="64"/>
      <c r="O34" s="64"/>
      <c r="P34" s="64"/>
      <c r="Q34" s="64"/>
      <c r="R34" s="64"/>
      <c r="S34" s="64"/>
      <c r="T34" s="64"/>
      <c r="U34" s="64"/>
      <c r="V34" s="80">
        <v>32</v>
      </c>
      <c r="W34" s="63"/>
      <c r="X34" s="63"/>
      <c r="Y34" s="63"/>
      <c r="Z34" s="63"/>
      <c r="AA34" s="63"/>
      <c r="AB34" s="63"/>
      <c r="AC34" s="63"/>
    </row>
    <row r="35" spans="1:29" s="81" customFormat="1" ht="12.75">
      <c r="A35" s="16" t="s">
        <v>232</v>
      </c>
      <c r="B35" s="69" t="s">
        <v>233</v>
      </c>
      <c r="C35" s="69"/>
      <c r="D35" s="69" t="s">
        <v>118</v>
      </c>
      <c r="E35" s="16">
        <v>2008</v>
      </c>
      <c r="F35" s="59">
        <v>59442.95</v>
      </c>
      <c r="G35" s="60" t="s">
        <v>120</v>
      </c>
      <c r="H35" s="83"/>
      <c r="I35" s="70" t="s">
        <v>236</v>
      </c>
      <c r="J35" s="80">
        <v>33</v>
      </c>
      <c r="K35" s="63"/>
      <c r="L35" s="63"/>
      <c r="M35" s="63"/>
      <c r="N35" s="64"/>
      <c r="O35" s="64"/>
      <c r="P35" s="64"/>
      <c r="Q35" s="64"/>
      <c r="R35" s="64"/>
      <c r="S35" s="64"/>
      <c r="T35" s="64"/>
      <c r="U35" s="64"/>
      <c r="V35" s="80">
        <v>33</v>
      </c>
      <c r="W35" s="63"/>
      <c r="X35" s="63"/>
      <c r="Y35" s="63"/>
      <c r="Z35" s="63"/>
      <c r="AA35" s="63"/>
      <c r="AB35" s="63"/>
      <c r="AC35" s="63"/>
    </row>
    <row r="36" spans="1:29" s="84" customFormat="1" ht="12.75">
      <c r="A36" s="16" t="s">
        <v>235</v>
      </c>
      <c r="B36" s="69" t="s">
        <v>238</v>
      </c>
      <c r="C36" s="69"/>
      <c r="D36" s="69" t="s">
        <v>118</v>
      </c>
      <c r="E36" s="16">
        <v>2008</v>
      </c>
      <c r="F36" s="59">
        <v>7106.5</v>
      </c>
      <c r="G36" s="60" t="s">
        <v>120</v>
      </c>
      <c r="H36" s="83"/>
      <c r="I36" s="70" t="s">
        <v>239</v>
      </c>
      <c r="J36" s="80">
        <v>34</v>
      </c>
      <c r="K36" s="63"/>
      <c r="L36" s="63"/>
      <c r="M36" s="63"/>
      <c r="N36" s="64"/>
      <c r="O36" s="64"/>
      <c r="P36" s="64"/>
      <c r="Q36" s="64"/>
      <c r="R36" s="64"/>
      <c r="S36" s="64"/>
      <c r="T36" s="64"/>
      <c r="U36" s="64"/>
      <c r="V36" s="80">
        <v>34</v>
      </c>
      <c r="W36" s="63"/>
      <c r="X36" s="63"/>
      <c r="Y36" s="63"/>
      <c r="Z36" s="63"/>
      <c r="AA36" s="63"/>
      <c r="AB36" s="63"/>
      <c r="AC36" s="63"/>
    </row>
    <row r="37" spans="1:29" s="84" customFormat="1" ht="12.75">
      <c r="A37" s="16" t="s">
        <v>237</v>
      </c>
      <c r="B37" s="69" t="s">
        <v>238</v>
      </c>
      <c r="C37" s="69"/>
      <c r="D37" s="69" t="s">
        <v>118</v>
      </c>
      <c r="E37" s="16">
        <v>2011</v>
      </c>
      <c r="F37" s="59">
        <v>7118.5</v>
      </c>
      <c r="G37" s="60" t="s">
        <v>120</v>
      </c>
      <c r="H37" s="83"/>
      <c r="I37" s="70" t="s">
        <v>241</v>
      </c>
      <c r="J37" s="80">
        <v>35</v>
      </c>
      <c r="K37" s="63"/>
      <c r="L37" s="63"/>
      <c r="M37" s="63"/>
      <c r="N37" s="64"/>
      <c r="O37" s="64"/>
      <c r="P37" s="64"/>
      <c r="Q37" s="64"/>
      <c r="R37" s="64"/>
      <c r="S37" s="64"/>
      <c r="T37" s="64"/>
      <c r="U37" s="64"/>
      <c r="V37" s="80">
        <v>35</v>
      </c>
      <c r="W37" s="63"/>
      <c r="X37" s="63"/>
      <c r="Y37" s="63"/>
      <c r="Z37" s="63"/>
      <c r="AA37" s="63"/>
      <c r="AB37" s="63"/>
      <c r="AC37" s="63"/>
    </row>
    <row r="38" spans="1:29" s="68" customFormat="1" ht="12.75">
      <c r="A38" s="16" t="s">
        <v>240</v>
      </c>
      <c r="B38" s="69" t="s">
        <v>238</v>
      </c>
      <c r="C38" s="69"/>
      <c r="D38" s="69" t="s">
        <v>118</v>
      </c>
      <c r="E38" s="16">
        <v>2008</v>
      </c>
      <c r="F38" s="59">
        <v>8045.29</v>
      </c>
      <c r="G38" s="60" t="s">
        <v>120</v>
      </c>
      <c r="H38" s="15"/>
      <c r="I38" s="70" t="s">
        <v>239</v>
      </c>
      <c r="J38" s="16">
        <v>36</v>
      </c>
      <c r="K38" s="63"/>
      <c r="L38" s="63"/>
      <c r="M38" s="63"/>
      <c r="N38" s="64"/>
      <c r="O38" s="64"/>
      <c r="P38" s="64"/>
      <c r="Q38" s="64"/>
      <c r="R38" s="64"/>
      <c r="S38" s="64"/>
      <c r="T38" s="64"/>
      <c r="U38" s="64"/>
      <c r="V38" s="16">
        <v>36</v>
      </c>
      <c r="W38" s="63"/>
      <c r="X38" s="63"/>
      <c r="Y38" s="63"/>
      <c r="Z38" s="63"/>
      <c r="AA38" s="63"/>
      <c r="AB38" s="63"/>
      <c r="AC38" s="63"/>
    </row>
    <row r="39" spans="1:29" s="68" customFormat="1" ht="12.75">
      <c r="A39" s="16" t="s">
        <v>242</v>
      </c>
      <c r="B39" s="69" t="s">
        <v>238</v>
      </c>
      <c r="C39" s="69"/>
      <c r="D39" s="69" t="s">
        <v>118</v>
      </c>
      <c r="E39" s="16">
        <v>2009</v>
      </c>
      <c r="F39" s="59">
        <v>12893.86</v>
      </c>
      <c r="G39" s="60" t="s">
        <v>120</v>
      </c>
      <c r="H39" s="15"/>
      <c r="I39" s="70" t="s">
        <v>244</v>
      </c>
      <c r="J39" s="16">
        <v>37</v>
      </c>
      <c r="K39" s="63"/>
      <c r="L39" s="63"/>
      <c r="M39" s="63"/>
      <c r="N39" s="64"/>
      <c r="O39" s="64"/>
      <c r="P39" s="64"/>
      <c r="Q39" s="64"/>
      <c r="R39" s="64"/>
      <c r="S39" s="64"/>
      <c r="T39" s="64"/>
      <c r="U39" s="64"/>
      <c r="V39" s="16">
        <v>37</v>
      </c>
      <c r="W39" s="63"/>
      <c r="X39" s="63"/>
      <c r="Y39" s="63"/>
      <c r="Z39" s="63"/>
      <c r="AA39" s="63"/>
      <c r="AB39" s="63"/>
      <c r="AC39" s="63"/>
    </row>
    <row r="40" spans="1:29" s="68" customFormat="1" ht="12.75">
      <c r="A40" s="16" t="s">
        <v>243</v>
      </c>
      <c r="B40" s="69" t="s">
        <v>238</v>
      </c>
      <c r="C40" s="69"/>
      <c r="D40" s="69" t="s">
        <v>118</v>
      </c>
      <c r="E40" s="16">
        <v>2009</v>
      </c>
      <c r="F40" s="59">
        <v>12893.87</v>
      </c>
      <c r="G40" s="60" t="s">
        <v>120</v>
      </c>
      <c r="H40" s="15"/>
      <c r="I40" s="70" t="s">
        <v>246</v>
      </c>
      <c r="J40" s="16">
        <v>38</v>
      </c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64"/>
      <c r="V40" s="16">
        <v>38</v>
      </c>
      <c r="W40" s="63"/>
      <c r="X40" s="63"/>
      <c r="Y40" s="63"/>
      <c r="Z40" s="63"/>
      <c r="AA40" s="63"/>
      <c r="AB40" s="63"/>
      <c r="AC40" s="63"/>
    </row>
    <row r="41" spans="1:29" s="68" customFormat="1" ht="12.75">
      <c r="A41" s="16" t="s">
        <v>245</v>
      </c>
      <c r="B41" s="69" t="s">
        <v>248</v>
      </c>
      <c r="C41" s="69"/>
      <c r="D41" s="69"/>
      <c r="E41" s="16" t="s">
        <v>26</v>
      </c>
      <c r="F41" s="59">
        <v>2633851.53</v>
      </c>
      <c r="G41" s="60" t="s">
        <v>120</v>
      </c>
      <c r="H41" s="15"/>
      <c r="I41" s="70" t="s">
        <v>26</v>
      </c>
      <c r="J41" s="16">
        <v>40</v>
      </c>
      <c r="K41" s="63"/>
      <c r="L41" s="63"/>
      <c r="M41" s="63"/>
      <c r="N41" s="64"/>
      <c r="O41" s="64"/>
      <c r="P41" s="64"/>
      <c r="Q41" s="64"/>
      <c r="R41" s="64"/>
      <c r="S41" s="64"/>
      <c r="T41" s="64"/>
      <c r="U41" s="64"/>
      <c r="V41" s="16">
        <v>40</v>
      </c>
      <c r="W41" s="63"/>
      <c r="X41" s="63"/>
      <c r="Y41" s="63"/>
      <c r="Z41" s="63"/>
      <c r="AA41" s="63"/>
      <c r="AB41" s="63"/>
      <c r="AC41" s="63"/>
    </row>
    <row r="42" spans="1:29" s="68" customFormat="1" ht="12.75">
      <c r="A42" s="16" t="s">
        <v>247</v>
      </c>
      <c r="B42" s="69" t="s">
        <v>250</v>
      </c>
      <c r="C42" s="69"/>
      <c r="D42" s="69" t="s">
        <v>118</v>
      </c>
      <c r="E42" s="16">
        <v>2006</v>
      </c>
      <c r="F42" s="59">
        <v>256179.98</v>
      </c>
      <c r="G42" s="60" t="s">
        <v>120</v>
      </c>
      <c r="H42" s="15"/>
      <c r="I42" s="70" t="s">
        <v>251</v>
      </c>
      <c r="J42" s="16">
        <v>41</v>
      </c>
      <c r="K42" s="63"/>
      <c r="L42" s="63"/>
      <c r="M42" s="63"/>
      <c r="N42" s="64"/>
      <c r="O42" s="64"/>
      <c r="P42" s="64"/>
      <c r="Q42" s="64"/>
      <c r="R42" s="64"/>
      <c r="S42" s="64"/>
      <c r="T42" s="64"/>
      <c r="U42" s="64"/>
      <c r="V42" s="16">
        <v>41</v>
      </c>
      <c r="W42" s="63"/>
      <c r="X42" s="63"/>
      <c r="Y42" s="63"/>
      <c r="Z42" s="63"/>
      <c r="AA42" s="63"/>
      <c r="AB42" s="63"/>
      <c r="AC42" s="63"/>
    </row>
    <row r="43" spans="1:29" s="68" customFormat="1" ht="12.75">
      <c r="A43" s="16" t="s">
        <v>249</v>
      </c>
      <c r="B43" s="69" t="s">
        <v>253</v>
      </c>
      <c r="C43" s="69"/>
      <c r="D43" s="69" t="s">
        <v>118</v>
      </c>
      <c r="E43" s="16">
        <v>2008</v>
      </c>
      <c r="F43" s="59">
        <v>200250.73</v>
      </c>
      <c r="G43" s="60" t="s">
        <v>120</v>
      </c>
      <c r="H43" s="15"/>
      <c r="I43" s="70" t="s">
        <v>241</v>
      </c>
      <c r="J43" s="16">
        <v>42</v>
      </c>
      <c r="K43" s="63"/>
      <c r="L43" s="63"/>
      <c r="M43" s="63"/>
      <c r="N43" s="64"/>
      <c r="O43" s="64"/>
      <c r="P43" s="64"/>
      <c r="Q43" s="64"/>
      <c r="R43" s="64"/>
      <c r="S43" s="64"/>
      <c r="T43" s="64"/>
      <c r="U43" s="64"/>
      <c r="V43" s="16">
        <v>42</v>
      </c>
      <c r="W43" s="63"/>
      <c r="X43" s="63"/>
      <c r="Y43" s="63"/>
      <c r="Z43" s="63"/>
      <c r="AA43" s="63"/>
      <c r="AB43" s="63"/>
      <c r="AC43" s="63"/>
    </row>
    <row r="44" spans="1:29" s="68" customFormat="1" ht="12.75">
      <c r="A44" s="16" t="s">
        <v>252</v>
      </c>
      <c r="B44" s="69" t="s">
        <v>255</v>
      </c>
      <c r="C44" s="69"/>
      <c r="D44" s="69"/>
      <c r="E44" s="16">
        <v>2009</v>
      </c>
      <c r="F44" s="59">
        <v>175588</v>
      </c>
      <c r="G44" s="60" t="s">
        <v>120</v>
      </c>
      <c r="H44" s="15"/>
      <c r="I44" s="70" t="s">
        <v>234</v>
      </c>
      <c r="J44" s="16">
        <v>43</v>
      </c>
      <c r="K44" s="63"/>
      <c r="L44" s="63"/>
      <c r="M44" s="63"/>
      <c r="N44" s="64"/>
      <c r="O44" s="64"/>
      <c r="P44" s="64"/>
      <c r="Q44" s="64"/>
      <c r="R44" s="64"/>
      <c r="S44" s="64"/>
      <c r="T44" s="64"/>
      <c r="U44" s="64"/>
      <c r="V44" s="16">
        <v>43</v>
      </c>
      <c r="W44" s="63"/>
      <c r="X44" s="63"/>
      <c r="Y44" s="63"/>
      <c r="Z44" s="63"/>
      <c r="AA44" s="63"/>
      <c r="AB44" s="63"/>
      <c r="AC44" s="63"/>
    </row>
    <row r="45" spans="1:29" s="68" customFormat="1" ht="12.75">
      <c r="A45" s="16" t="s">
        <v>254</v>
      </c>
      <c r="B45" s="69" t="s">
        <v>257</v>
      </c>
      <c r="C45" s="69"/>
      <c r="D45" s="69" t="s">
        <v>118</v>
      </c>
      <c r="E45" s="16">
        <v>2009</v>
      </c>
      <c r="F45" s="59">
        <v>105356.53</v>
      </c>
      <c r="G45" s="60" t="s">
        <v>120</v>
      </c>
      <c r="H45" s="15"/>
      <c r="I45" s="70" t="s">
        <v>244</v>
      </c>
      <c r="J45" s="16">
        <v>44</v>
      </c>
      <c r="K45" s="63"/>
      <c r="L45" s="63"/>
      <c r="M45" s="63"/>
      <c r="N45" s="64"/>
      <c r="O45" s="64"/>
      <c r="P45" s="64"/>
      <c r="Q45" s="64"/>
      <c r="R45" s="64"/>
      <c r="S45" s="64"/>
      <c r="T45" s="64"/>
      <c r="U45" s="64"/>
      <c r="V45" s="16">
        <v>44</v>
      </c>
      <c r="W45" s="63"/>
      <c r="X45" s="63"/>
      <c r="Y45" s="63"/>
      <c r="Z45" s="63"/>
      <c r="AA45" s="63"/>
      <c r="AB45" s="63"/>
      <c r="AC45" s="63"/>
    </row>
    <row r="46" spans="1:29" s="68" customFormat="1" ht="12.75">
      <c r="A46" s="16" t="s">
        <v>256</v>
      </c>
      <c r="B46" s="69" t="s">
        <v>259</v>
      </c>
      <c r="C46" s="69"/>
      <c r="D46" s="69"/>
      <c r="E46" s="16">
        <v>2009</v>
      </c>
      <c r="F46" s="59">
        <v>30000</v>
      </c>
      <c r="G46" s="60" t="s">
        <v>120</v>
      </c>
      <c r="H46" s="15"/>
      <c r="I46" s="70" t="s">
        <v>260</v>
      </c>
      <c r="J46" s="16">
        <v>45</v>
      </c>
      <c r="K46" s="63"/>
      <c r="L46" s="63"/>
      <c r="M46" s="63"/>
      <c r="N46" s="64"/>
      <c r="O46" s="64"/>
      <c r="P46" s="64"/>
      <c r="Q46" s="64"/>
      <c r="R46" s="64"/>
      <c r="S46" s="64"/>
      <c r="T46" s="64"/>
      <c r="U46" s="64"/>
      <c r="V46" s="16">
        <v>45</v>
      </c>
      <c r="W46" s="63"/>
      <c r="X46" s="63"/>
      <c r="Y46" s="63"/>
      <c r="Z46" s="63"/>
      <c r="AA46" s="63"/>
      <c r="AB46" s="63"/>
      <c r="AC46" s="63"/>
    </row>
    <row r="47" spans="1:29" s="68" customFormat="1" ht="12.75">
      <c r="A47" s="16" t="s">
        <v>258</v>
      </c>
      <c r="B47" s="69" t="s">
        <v>262</v>
      </c>
      <c r="C47" s="69"/>
      <c r="D47" s="69"/>
      <c r="E47" s="16">
        <v>2009</v>
      </c>
      <c r="F47" s="59">
        <v>20000</v>
      </c>
      <c r="G47" s="60" t="s">
        <v>120</v>
      </c>
      <c r="H47" s="15"/>
      <c r="I47" s="70" t="s">
        <v>263</v>
      </c>
      <c r="J47" s="16">
        <v>46</v>
      </c>
      <c r="K47" s="63"/>
      <c r="L47" s="63"/>
      <c r="M47" s="63"/>
      <c r="N47" s="64"/>
      <c r="O47" s="64"/>
      <c r="P47" s="64"/>
      <c r="Q47" s="64"/>
      <c r="R47" s="64"/>
      <c r="S47" s="64"/>
      <c r="T47" s="64"/>
      <c r="U47" s="64"/>
      <c r="V47" s="16">
        <v>46</v>
      </c>
      <c r="W47" s="63"/>
      <c r="X47" s="63"/>
      <c r="Y47" s="63"/>
      <c r="Z47" s="63"/>
      <c r="AA47" s="63"/>
      <c r="AB47" s="63"/>
      <c r="AC47" s="63"/>
    </row>
    <row r="48" spans="1:29" s="68" customFormat="1" ht="12.75">
      <c r="A48" s="16" t="s">
        <v>261</v>
      </c>
      <c r="B48" s="69" t="s">
        <v>265</v>
      </c>
      <c r="C48" s="69"/>
      <c r="D48" s="69"/>
      <c r="E48" s="16">
        <v>2009</v>
      </c>
      <c r="F48" s="59">
        <v>8905.17</v>
      </c>
      <c r="G48" s="60" t="s">
        <v>120</v>
      </c>
      <c r="H48" s="15"/>
      <c r="I48" s="70" t="s">
        <v>234</v>
      </c>
      <c r="J48" s="16">
        <v>47</v>
      </c>
      <c r="K48" s="63"/>
      <c r="L48" s="63"/>
      <c r="M48" s="63"/>
      <c r="N48" s="64"/>
      <c r="O48" s="64"/>
      <c r="P48" s="64"/>
      <c r="Q48" s="64"/>
      <c r="R48" s="64"/>
      <c r="S48" s="64"/>
      <c r="T48" s="64"/>
      <c r="U48" s="64"/>
      <c r="V48" s="16">
        <v>47</v>
      </c>
      <c r="W48" s="63"/>
      <c r="X48" s="63"/>
      <c r="Y48" s="63"/>
      <c r="Z48" s="63"/>
      <c r="AA48" s="63"/>
      <c r="AB48" s="63"/>
      <c r="AC48" s="63"/>
    </row>
    <row r="49" spans="1:29" s="68" customFormat="1" ht="12.75">
      <c r="A49" s="16" t="s">
        <v>264</v>
      </c>
      <c r="B49" s="69" t="s">
        <v>267</v>
      </c>
      <c r="D49" s="69"/>
      <c r="E49" s="16">
        <v>2006</v>
      </c>
      <c r="F49" s="59">
        <v>18849</v>
      </c>
      <c r="G49" s="60" t="s">
        <v>120</v>
      </c>
      <c r="H49" s="15"/>
      <c r="I49" s="70" t="s">
        <v>26</v>
      </c>
      <c r="J49" s="16">
        <v>48</v>
      </c>
      <c r="K49" s="63"/>
      <c r="L49" s="63"/>
      <c r="M49" s="63"/>
      <c r="N49" s="64"/>
      <c r="O49" s="64"/>
      <c r="P49" s="64"/>
      <c r="Q49" s="64"/>
      <c r="R49" s="64"/>
      <c r="S49" s="64"/>
      <c r="T49" s="64"/>
      <c r="U49" s="64"/>
      <c r="V49" s="16">
        <v>48</v>
      </c>
      <c r="W49" s="63"/>
      <c r="X49" s="63"/>
      <c r="Y49" s="63"/>
      <c r="Z49" s="63"/>
      <c r="AA49" s="63"/>
      <c r="AB49" s="63"/>
      <c r="AC49" s="63"/>
    </row>
    <row r="50" spans="1:29" s="68" customFormat="1" ht="12.75">
      <c r="A50" s="16" t="s">
        <v>266</v>
      </c>
      <c r="B50" s="69" t="s">
        <v>269</v>
      </c>
      <c r="C50" s="69"/>
      <c r="D50" s="69" t="s">
        <v>118</v>
      </c>
      <c r="E50" s="16"/>
      <c r="F50" s="59">
        <v>136692</v>
      </c>
      <c r="G50" s="60" t="s">
        <v>120</v>
      </c>
      <c r="H50" s="15"/>
      <c r="I50" s="70" t="s">
        <v>270</v>
      </c>
      <c r="J50" s="16">
        <v>49</v>
      </c>
      <c r="K50" s="63"/>
      <c r="L50" s="63"/>
      <c r="M50" s="63"/>
      <c r="N50" s="64"/>
      <c r="O50" s="64"/>
      <c r="P50" s="64"/>
      <c r="Q50" s="64"/>
      <c r="R50" s="64"/>
      <c r="S50" s="64"/>
      <c r="T50" s="64"/>
      <c r="U50" s="64"/>
      <c r="V50" s="16">
        <v>49</v>
      </c>
      <c r="W50" s="63"/>
      <c r="X50" s="63"/>
      <c r="Y50" s="63"/>
      <c r="Z50" s="63"/>
      <c r="AA50" s="63"/>
      <c r="AB50" s="63"/>
      <c r="AC50" s="63"/>
    </row>
    <row r="51" spans="1:29" s="68" customFormat="1" ht="12.75">
      <c r="A51" s="16" t="s">
        <v>268</v>
      </c>
      <c r="B51" s="69" t="s">
        <v>272</v>
      </c>
      <c r="C51" s="69"/>
      <c r="D51" s="69" t="s">
        <v>118</v>
      </c>
      <c r="E51" s="16">
        <v>2011</v>
      </c>
      <c r="F51" s="59">
        <v>4895.5</v>
      </c>
      <c r="G51" s="60" t="s">
        <v>120</v>
      </c>
      <c r="H51" s="15"/>
      <c r="I51" s="70"/>
      <c r="J51" s="16">
        <v>50</v>
      </c>
      <c r="K51" s="63"/>
      <c r="L51" s="63"/>
      <c r="M51" s="63"/>
      <c r="N51" s="64"/>
      <c r="O51" s="64"/>
      <c r="P51" s="64"/>
      <c r="Q51" s="64"/>
      <c r="R51" s="64"/>
      <c r="S51" s="64"/>
      <c r="T51" s="64"/>
      <c r="U51" s="64"/>
      <c r="V51" s="16">
        <v>50</v>
      </c>
      <c r="W51" s="63"/>
      <c r="X51" s="63"/>
      <c r="Y51" s="63"/>
      <c r="Z51" s="63"/>
      <c r="AA51" s="63"/>
      <c r="AB51" s="63"/>
      <c r="AC51" s="63"/>
    </row>
    <row r="52" spans="1:29" s="68" customFormat="1" ht="12.75">
      <c r="A52" s="16" t="s">
        <v>271</v>
      </c>
      <c r="B52" s="69" t="s">
        <v>274</v>
      </c>
      <c r="C52" s="69"/>
      <c r="D52" s="69" t="s">
        <v>118</v>
      </c>
      <c r="E52" s="16">
        <v>2012</v>
      </c>
      <c r="F52" s="59">
        <v>14528.41</v>
      </c>
      <c r="G52" s="60" t="s">
        <v>120</v>
      </c>
      <c r="H52" s="15"/>
      <c r="I52" s="70" t="s">
        <v>241</v>
      </c>
      <c r="J52" s="16">
        <v>51</v>
      </c>
      <c r="K52" s="63"/>
      <c r="L52" s="63"/>
      <c r="M52" s="63"/>
      <c r="N52" s="64"/>
      <c r="O52" s="64"/>
      <c r="P52" s="64"/>
      <c r="Q52" s="64"/>
      <c r="R52" s="64"/>
      <c r="S52" s="64"/>
      <c r="T52" s="64"/>
      <c r="U52" s="64"/>
      <c r="V52" s="16">
        <v>51</v>
      </c>
      <c r="W52" s="63"/>
      <c r="X52" s="63"/>
      <c r="Y52" s="63"/>
      <c r="Z52" s="63"/>
      <c r="AA52" s="63"/>
      <c r="AB52" s="63"/>
      <c r="AC52" s="63"/>
    </row>
    <row r="53" spans="1:29" s="68" customFormat="1" ht="12.75">
      <c r="A53" s="16" t="s">
        <v>273</v>
      </c>
      <c r="B53" s="69" t="s">
        <v>276</v>
      </c>
      <c r="C53" s="69"/>
      <c r="D53" s="69" t="s">
        <v>118</v>
      </c>
      <c r="E53" s="16">
        <v>2012</v>
      </c>
      <c r="F53" s="59">
        <v>32358.73</v>
      </c>
      <c r="G53" s="60" t="s">
        <v>120</v>
      </c>
      <c r="H53" s="15"/>
      <c r="I53" s="70" t="s">
        <v>241</v>
      </c>
      <c r="J53" s="16">
        <v>52</v>
      </c>
      <c r="K53" s="63"/>
      <c r="L53" s="63"/>
      <c r="M53" s="63"/>
      <c r="N53" s="64"/>
      <c r="O53" s="64"/>
      <c r="P53" s="64"/>
      <c r="Q53" s="64"/>
      <c r="R53" s="64"/>
      <c r="S53" s="64"/>
      <c r="T53" s="64"/>
      <c r="U53" s="64"/>
      <c r="V53" s="16">
        <v>52</v>
      </c>
      <c r="W53" s="63"/>
      <c r="X53" s="63"/>
      <c r="Y53" s="63"/>
      <c r="Z53" s="63"/>
      <c r="AA53" s="63"/>
      <c r="AB53" s="63"/>
      <c r="AC53" s="63"/>
    </row>
    <row r="54" spans="1:29" s="68" customFormat="1" ht="12.75">
      <c r="A54" s="16" t="s">
        <v>275</v>
      </c>
      <c r="B54" s="69" t="s">
        <v>278</v>
      </c>
      <c r="C54" s="69"/>
      <c r="D54" s="69" t="s">
        <v>118</v>
      </c>
      <c r="E54" s="16">
        <v>2012</v>
      </c>
      <c r="F54" s="59">
        <v>47547.52</v>
      </c>
      <c r="G54" s="60" t="s">
        <v>120</v>
      </c>
      <c r="H54" s="15"/>
      <c r="I54" s="70" t="s">
        <v>241</v>
      </c>
      <c r="J54" s="16">
        <v>53</v>
      </c>
      <c r="K54" s="63"/>
      <c r="L54" s="63"/>
      <c r="M54" s="63"/>
      <c r="N54" s="64"/>
      <c r="O54" s="64"/>
      <c r="P54" s="64"/>
      <c r="Q54" s="64"/>
      <c r="R54" s="64"/>
      <c r="S54" s="64"/>
      <c r="T54" s="64"/>
      <c r="U54" s="64"/>
      <c r="V54" s="16">
        <v>53</v>
      </c>
      <c r="W54" s="63"/>
      <c r="X54" s="63"/>
      <c r="Y54" s="63"/>
      <c r="Z54" s="63"/>
      <c r="AA54" s="63"/>
      <c r="AB54" s="63"/>
      <c r="AC54" s="63"/>
    </row>
    <row r="55" spans="1:29" s="68" customFormat="1" ht="12.75">
      <c r="A55" s="16" t="s">
        <v>277</v>
      </c>
      <c r="B55" s="69" t="s">
        <v>280</v>
      </c>
      <c r="C55" s="69"/>
      <c r="D55" s="69" t="s">
        <v>118</v>
      </c>
      <c r="E55" s="16">
        <v>2012</v>
      </c>
      <c r="F55" s="59">
        <v>105661.17</v>
      </c>
      <c r="G55" s="60" t="s">
        <v>120</v>
      </c>
      <c r="H55" s="15"/>
      <c r="I55" s="70" t="s">
        <v>241</v>
      </c>
      <c r="J55" s="16">
        <v>54</v>
      </c>
      <c r="K55" s="63"/>
      <c r="L55" s="63"/>
      <c r="M55" s="63"/>
      <c r="N55" s="64"/>
      <c r="O55" s="64"/>
      <c r="P55" s="64"/>
      <c r="Q55" s="64"/>
      <c r="R55" s="64"/>
      <c r="S55" s="64"/>
      <c r="T55" s="64"/>
      <c r="U55" s="64"/>
      <c r="V55" s="16">
        <v>54</v>
      </c>
      <c r="W55" s="63"/>
      <c r="X55" s="63"/>
      <c r="Y55" s="63"/>
      <c r="Z55" s="63"/>
      <c r="AA55" s="63"/>
      <c r="AB55" s="63"/>
      <c r="AC55" s="63"/>
    </row>
    <row r="56" spans="1:29" s="68" customFormat="1" ht="12.75">
      <c r="A56" s="16" t="s">
        <v>279</v>
      </c>
      <c r="B56" s="69" t="s">
        <v>282</v>
      </c>
      <c r="C56" s="69"/>
      <c r="D56" s="69" t="s">
        <v>118</v>
      </c>
      <c r="E56" s="16">
        <v>2012</v>
      </c>
      <c r="F56" s="59">
        <v>127474.37</v>
      </c>
      <c r="G56" s="60" t="s">
        <v>120</v>
      </c>
      <c r="H56" s="15"/>
      <c r="I56" s="70" t="s">
        <v>241</v>
      </c>
      <c r="J56" s="16">
        <v>55</v>
      </c>
      <c r="K56" s="63"/>
      <c r="L56" s="63"/>
      <c r="M56" s="63"/>
      <c r="N56" s="64"/>
      <c r="O56" s="64"/>
      <c r="P56" s="64"/>
      <c r="Q56" s="64"/>
      <c r="R56" s="64"/>
      <c r="S56" s="64"/>
      <c r="T56" s="64"/>
      <c r="U56" s="64"/>
      <c r="V56" s="16">
        <v>55</v>
      </c>
      <c r="W56" s="63"/>
      <c r="X56" s="63"/>
      <c r="Y56" s="63"/>
      <c r="Z56" s="63"/>
      <c r="AA56" s="63"/>
      <c r="AB56" s="63"/>
      <c r="AC56" s="63"/>
    </row>
    <row r="57" spans="1:29" s="68" customFormat="1" ht="12.75">
      <c r="A57" s="16" t="s">
        <v>281</v>
      </c>
      <c r="B57" s="69" t="s">
        <v>284</v>
      </c>
      <c r="C57" s="69"/>
      <c r="D57" s="69" t="s">
        <v>118</v>
      </c>
      <c r="E57" s="16">
        <v>2012</v>
      </c>
      <c r="F57" s="59">
        <v>533829.49</v>
      </c>
      <c r="G57" s="60" t="s">
        <v>120</v>
      </c>
      <c r="H57" s="15"/>
      <c r="I57" s="70" t="s">
        <v>241</v>
      </c>
      <c r="J57" s="16">
        <v>56</v>
      </c>
      <c r="K57" s="63"/>
      <c r="L57" s="63"/>
      <c r="M57" s="63"/>
      <c r="N57" s="64"/>
      <c r="O57" s="64"/>
      <c r="P57" s="64"/>
      <c r="Q57" s="64"/>
      <c r="R57" s="64"/>
      <c r="S57" s="64"/>
      <c r="T57" s="64"/>
      <c r="U57" s="64"/>
      <c r="V57" s="16">
        <v>56</v>
      </c>
      <c r="W57" s="63"/>
      <c r="X57" s="63"/>
      <c r="Y57" s="63"/>
      <c r="Z57" s="63"/>
      <c r="AA57" s="63"/>
      <c r="AB57" s="63"/>
      <c r="AC57" s="63"/>
    </row>
    <row r="58" spans="1:29" s="68" customFormat="1" ht="12.75">
      <c r="A58" s="16" t="s">
        <v>283</v>
      </c>
      <c r="B58" s="69" t="s">
        <v>286</v>
      </c>
      <c r="C58" s="69"/>
      <c r="D58" s="69" t="s">
        <v>118</v>
      </c>
      <c r="E58" s="16">
        <v>2012</v>
      </c>
      <c r="F58" s="59">
        <v>381012.68</v>
      </c>
      <c r="G58" s="60" t="s">
        <v>120</v>
      </c>
      <c r="H58" s="15"/>
      <c r="I58" s="70" t="s">
        <v>241</v>
      </c>
      <c r="J58" s="16">
        <v>57</v>
      </c>
      <c r="K58" s="63"/>
      <c r="L58" s="63"/>
      <c r="M58" s="63"/>
      <c r="N58" s="64"/>
      <c r="O58" s="64"/>
      <c r="P58" s="64"/>
      <c r="Q58" s="64"/>
      <c r="R58" s="64"/>
      <c r="S58" s="64"/>
      <c r="T58" s="64"/>
      <c r="U58" s="64"/>
      <c r="V58" s="16">
        <v>57</v>
      </c>
      <c r="W58" s="63"/>
      <c r="X58" s="63"/>
      <c r="Y58" s="63"/>
      <c r="Z58" s="63"/>
      <c r="AA58" s="63"/>
      <c r="AB58" s="63"/>
      <c r="AC58" s="63"/>
    </row>
    <row r="59" spans="1:29" s="68" customFormat="1" ht="12.75">
      <c r="A59" s="16" t="s">
        <v>285</v>
      </c>
      <c r="B59" s="69" t="s">
        <v>288</v>
      </c>
      <c r="C59" s="69"/>
      <c r="D59" s="69" t="s">
        <v>118</v>
      </c>
      <c r="E59" s="16">
        <v>2012</v>
      </c>
      <c r="F59" s="59">
        <v>92453.52</v>
      </c>
      <c r="G59" s="60" t="s">
        <v>120</v>
      </c>
      <c r="H59" s="15"/>
      <c r="I59" s="70" t="s">
        <v>241</v>
      </c>
      <c r="J59" s="16">
        <v>58</v>
      </c>
      <c r="K59" s="63"/>
      <c r="L59" s="63"/>
      <c r="M59" s="63"/>
      <c r="N59" s="64"/>
      <c r="O59" s="64"/>
      <c r="P59" s="64"/>
      <c r="Q59" s="64"/>
      <c r="R59" s="64"/>
      <c r="S59" s="64"/>
      <c r="T59" s="64"/>
      <c r="U59" s="64"/>
      <c r="V59" s="16">
        <v>58</v>
      </c>
      <c r="W59" s="63"/>
      <c r="X59" s="63"/>
      <c r="Y59" s="63"/>
      <c r="Z59" s="63"/>
      <c r="AA59" s="63"/>
      <c r="AB59" s="63"/>
      <c r="AC59" s="63"/>
    </row>
    <row r="60" spans="1:29" s="68" customFormat="1" ht="12.75">
      <c r="A60" s="16" t="s">
        <v>287</v>
      </c>
      <c r="B60" s="69" t="s">
        <v>289</v>
      </c>
      <c r="C60" s="69"/>
      <c r="D60" s="69" t="s">
        <v>118</v>
      </c>
      <c r="E60" s="16">
        <v>2012</v>
      </c>
      <c r="F60" s="59">
        <v>4170.27</v>
      </c>
      <c r="G60" s="60" t="s">
        <v>120</v>
      </c>
      <c r="H60" s="15"/>
      <c r="I60" s="70" t="s">
        <v>241</v>
      </c>
      <c r="J60" s="16">
        <v>59</v>
      </c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16">
        <v>59</v>
      </c>
      <c r="W60" s="63"/>
      <c r="X60" s="63"/>
      <c r="Y60" s="63"/>
      <c r="Z60" s="63"/>
      <c r="AA60" s="63"/>
      <c r="AB60" s="63"/>
      <c r="AC60" s="63"/>
    </row>
    <row r="61" spans="1:29" s="68" customFormat="1" ht="12" customHeight="1">
      <c r="A61" s="295" t="s">
        <v>290</v>
      </c>
      <c r="B61" s="295"/>
      <c r="C61" s="88"/>
      <c r="D61" s="88"/>
      <c r="E61" s="16"/>
      <c r="F61" s="89">
        <f>SUM(F6:F60)</f>
        <v>30752010.179999996</v>
      </c>
      <c r="G61" s="24"/>
      <c r="H61" s="15"/>
      <c r="I61" s="90"/>
      <c r="J61" s="15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s="55" customFormat="1" ht="12.75" customHeight="1">
      <c r="A62" s="292" t="s">
        <v>291</v>
      </c>
      <c r="B62" s="292"/>
      <c r="C62" s="292"/>
      <c r="D62" s="292"/>
      <c r="E62" s="292"/>
      <c r="F62" s="292"/>
      <c r="G62" s="91"/>
      <c r="H62" s="50"/>
      <c r="I62" s="51"/>
      <c r="J62" s="50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</row>
    <row r="63" spans="1:29" s="68" customFormat="1" ht="25.5">
      <c r="A63" s="16" t="s">
        <v>115</v>
      </c>
      <c r="B63" s="57" t="s">
        <v>292</v>
      </c>
      <c r="C63" s="69"/>
      <c r="D63" s="57" t="s">
        <v>293</v>
      </c>
      <c r="E63" s="58">
        <v>1923</v>
      </c>
      <c r="F63" s="59">
        <v>1752000</v>
      </c>
      <c r="G63" s="60" t="s">
        <v>129</v>
      </c>
      <c r="H63" s="92" t="s">
        <v>294</v>
      </c>
      <c r="I63" s="62" t="s">
        <v>295</v>
      </c>
      <c r="J63" s="16">
        <v>1</v>
      </c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16">
        <v>1</v>
      </c>
      <c r="W63" s="87"/>
      <c r="X63" s="87"/>
      <c r="Y63" s="87"/>
      <c r="Z63" s="87"/>
      <c r="AA63" s="87"/>
      <c r="AB63" s="87"/>
      <c r="AC63" s="87"/>
    </row>
    <row r="64" spans="1:29" s="68" customFormat="1" ht="38.25">
      <c r="A64" s="16" t="s">
        <v>127</v>
      </c>
      <c r="B64" s="69" t="s">
        <v>296</v>
      </c>
      <c r="C64" s="69"/>
      <c r="D64" s="69" t="s">
        <v>293</v>
      </c>
      <c r="E64" s="16">
        <v>2007</v>
      </c>
      <c r="F64" s="59">
        <v>596000</v>
      </c>
      <c r="G64" s="60" t="s">
        <v>129</v>
      </c>
      <c r="H64" s="93" t="s">
        <v>294</v>
      </c>
      <c r="I64" s="70" t="s">
        <v>295</v>
      </c>
      <c r="J64" s="16">
        <v>2</v>
      </c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16">
        <v>2</v>
      </c>
      <c r="W64" s="87"/>
      <c r="X64" s="87"/>
      <c r="Y64" s="87"/>
      <c r="Z64" s="87"/>
      <c r="AA64" s="87"/>
      <c r="AB64" s="87"/>
      <c r="AC64" s="87"/>
    </row>
    <row r="65" spans="1:29" s="68" customFormat="1" ht="12.75" customHeight="1">
      <c r="A65" s="291" t="s">
        <v>290</v>
      </c>
      <c r="B65" s="291"/>
      <c r="C65" s="88"/>
      <c r="D65" s="88"/>
      <c r="E65" s="16"/>
      <c r="F65" s="89">
        <f>SUM(F63:F64)</f>
        <v>2348000</v>
      </c>
      <c r="G65" s="24"/>
      <c r="H65" s="15"/>
      <c r="I65" s="90"/>
      <c r="J65" s="15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s="55" customFormat="1" ht="12.75" customHeight="1">
      <c r="A66" s="292" t="s">
        <v>297</v>
      </c>
      <c r="B66" s="292"/>
      <c r="C66" s="292"/>
      <c r="D66" s="292"/>
      <c r="E66" s="292"/>
      <c r="F66" s="292"/>
      <c r="G66" s="91"/>
      <c r="H66" s="50"/>
      <c r="I66" s="51"/>
      <c r="J66" s="50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</row>
    <row r="67" spans="1:29" s="68" customFormat="1" ht="25.5">
      <c r="A67" s="16" t="s">
        <v>115</v>
      </c>
      <c r="B67" s="94" t="s">
        <v>298</v>
      </c>
      <c r="C67" s="95" t="s">
        <v>299</v>
      </c>
      <c r="D67" s="57" t="s">
        <v>118</v>
      </c>
      <c r="E67" s="58">
        <v>1970</v>
      </c>
      <c r="F67" s="59">
        <v>16669.11</v>
      </c>
      <c r="G67" s="60" t="s">
        <v>300</v>
      </c>
      <c r="H67" s="96"/>
      <c r="I67" s="62" t="s">
        <v>301</v>
      </c>
      <c r="J67" s="16">
        <v>1</v>
      </c>
      <c r="K67" s="64" t="s">
        <v>302</v>
      </c>
      <c r="L67" s="64" t="s">
        <v>173</v>
      </c>
      <c r="M67" s="64" t="s">
        <v>133</v>
      </c>
      <c r="N67" s="64" t="s">
        <v>126</v>
      </c>
      <c r="O67" s="64" t="s">
        <v>126</v>
      </c>
      <c r="P67" s="64" t="s">
        <v>303</v>
      </c>
      <c r="Q67" s="64" t="s">
        <v>304</v>
      </c>
      <c r="R67" s="64" t="s">
        <v>304</v>
      </c>
      <c r="S67" s="64" t="s">
        <v>305</v>
      </c>
      <c r="T67" s="64" t="s">
        <v>306</v>
      </c>
      <c r="U67" s="64" t="s">
        <v>307</v>
      </c>
      <c r="V67" s="16">
        <v>1</v>
      </c>
      <c r="W67" s="63">
        <v>138.75</v>
      </c>
      <c r="X67" s="63">
        <v>127</v>
      </c>
      <c r="Y67" s="63">
        <v>423.2</v>
      </c>
      <c r="Z67" s="63">
        <v>1</v>
      </c>
      <c r="AA67" s="63" t="s">
        <v>126</v>
      </c>
      <c r="AB67" s="63" t="s">
        <v>118</v>
      </c>
      <c r="AC67" s="63" t="s">
        <v>126</v>
      </c>
    </row>
    <row r="68" spans="1:29" s="68" customFormat="1" ht="51">
      <c r="A68" s="16" t="s">
        <v>127</v>
      </c>
      <c r="B68" s="69" t="s">
        <v>308</v>
      </c>
      <c r="C68" s="69" t="s">
        <v>309</v>
      </c>
      <c r="D68" s="69" t="s">
        <v>118</v>
      </c>
      <c r="E68" s="16">
        <v>1983</v>
      </c>
      <c r="F68" s="59">
        <v>153485.5</v>
      </c>
      <c r="G68" s="60" t="s">
        <v>300</v>
      </c>
      <c r="H68" s="69" t="s">
        <v>310</v>
      </c>
      <c r="I68" s="70" t="s">
        <v>301</v>
      </c>
      <c r="J68" s="16">
        <v>2</v>
      </c>
      <c r="K68" s="64" t="s">
        <v>302</v>
      </c>
      <c r="L68" s="64" t="s">
        <v>173</v>
      </c>
      <c r="M68" s="64" t="s">
        <v>133</v>
      </c>
      <c r="N68" s="64" t="s">
        <v>126</v>
      </c>
      <c r="O68" s="64" t="s">
        <v>126</v>
      </c>
      <c r="P68" s="64" t="s">
        <v>303</v>
      </c>
      <c r="Q68" s="64" t="s">
        <v>304</v>
      </c>
      <c r="R68" s="64" t="s">
        <v>304</v>
      </c>
      <c r="S68" s="64" t="s">
        <v>305</v>
      </c>
      <c r="T68" s="64" t="s">
        <v>307</v>
      </c>
      <c r="U68" s="64" t="s">
        <v>307</v>
      </c>
      <c r="V68" s="16">
        <v>2</v>
      </c>
      <c r="W68" s="63">
        <v>233.35</v>
      </c>
      <c r="X68" s="63">
        <v>450</v>
      </c>
      <c r="Y68" s="63">
        <v>1744.4</v>
      </c>
      <c r="Z68" s="63">
        <v>2</v>
      </c>
      <c r="AA68" s="63" t="s">
        <v>118</v>
      </c>
      <c r="AB68" s="63" t="s">
        <v>118</v>
      </c>
      <c r="AC68" s="63" t="s">
        <v>126</v>
      </c>
    </row>
    <row r="69" spans="1:29" s="68" customFormat="1" ht="25.5">
      <c r="A69" s="16" t="s">
        <v>134</v>
      </c>
      <c r="B69" s="69" t="s">
        <v>311</v>
      </c>
      <c r="C69" s="69"/>
      <c r="D69" s="69" t="s">
        <v>118</v>
      </c>
      <c r="E69" s="16">
        <v>2008</v>
      </c>
      <c r="F69" s="59">
        <v>102843.5</v>
      </c>
      <c r="G69" s="60" t="s">
        <v>300</v>
      </c>
      <c r="H69" s="93"/>
      <c r="I69" s="70" t="s">
        <v>301</v>
      </c>
      <c r="J69" s="16">
        <v>3</v>
      </c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16">
        <v>3</v>
      </c>
      <c r="W69" s="64"/>
      <c r="X69" s="64"/>
      <c r="Y69" s="64"/>
      <c r="Z69" s="64"/>
      <c r="AA69" s="64"/>
      <c r="AB69" s="64"/>
      <c r="AC69" s="64"/>
    </row>
    <row r="70" spans="1:29" s="68" customFormat="1" ht="25.5">
      <c r="A70" s="16" t="s">
        <v>141</v>
      </c>
      <c r="B70" s="69" t="s">
        <v>312</v>
      </c>
      <c r="C70" s="69"/>
      <c r="D70" s="69" t="s">
        <v>118</v>
      </c>
      <c r="E70" s="16">
        <v>2009</v>
      </c>
      <c r="F70" s="59">
        <v>19398</v>
      </c>
      <c r="G70" s="60" t="s">
        <v>300</v>
      </c>
      <c r="H70" s="93"/>
      <c r="I70" s="70" t="s">
        <v>301</v>
      </c>
      <c r="J70" s="16">
        <v>4</v>
      </c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16">
        <v>4</v>
      </c>
      <c r="W70" s="64"/>
      <c r="X70" s="64"/>
      <c r="Y70" s="64"/>
      <c r="Z70" s="64"/>
      <c r="AA70" s="64"/>
      <c r="AB70" s="64"/>
      <c r="AC70" s="64"/>
    </row>
    <row r="71" spans="1:29" s="68" customFormat="1" ht="38.25">
      <c r="A71" s="16" t="s">
        <v>145</v>
      </c>
      <c r="B71" s="69" t="s">
        <v>313</v>
      </c>
      <c r="C71" s="69"/>
      <c r="D71" s="69" t="s">
        <v>118</v>
      </c>
      <c r="E71" s="16">
        <v>2008</v>
      </c>
      <c r="F71" s="59">
        <v>218959.41</v>
      </c>
      <c r="G71" s="60" t="s">
        <v>300</v>
      </c>
      <c r="H71" s="97" t="s">
        <v>310</v>
      </c>
      <c r="I71" s="70" t="s">
        <v>314</v>
      </c>
      <c r="J71" s="16">
        <v>5</v>
      </c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16">
        <v>5</v>
      </c>
      <c r="W71" s="64"/>
      <c r="X71" s="64"/>
      <c r="Y71" s="64"/>
      <c r="Z71" s="64"/>
      <c r="AA71" s="64"/>
      <c r="AB71" s="64"/>
      <c r="AC71" s="64"/>
    </row>
    <row r="72" spans="1:29" s="68" customFormat="1" ht="25.5">
      <c r="A72" s="16" t="s">
        <v>151</v>
      </c>
      <c r="B72" s="69" t="s">
        <v>315</v>
      </c>
      <c r="C72" s="69"/>
      <c r="D72" s="69" t="s">
        <v>118</v>
      </c>
      <c r="E72" s="16">
        <v>2009</v>
      </c>
      <c r="F72" s="59">
        <v>13882.73</v>
      </c>
      <c r="G72" s="60" t="s">
        <v>300</v>
      </c>
      <c r="H72" s="93"/>
      <c r="I72" s="70" t="s">
        <v>301</v>
      </c>
      <c r="J72" s="16">
        <v>6</v>
      </c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16">
        <v>6</v>
      </c>
      <c r="W72" s="64"/>
      <c r="X72" s="64"/>
      <c r="Y72" s="64"/>
      <c r="Z72" s="64"/>
      <c r="AA72" s="64"/>
      <c r="AB72" s="64"/>
      <c r="AC72" s="64"/>
    </row>
    <row r="73" spans="1:29" s="68" customFormat="1" ht="25.5">
      <c r="A73" s="16" t="s">
        <v>155</v>
      </c>
      <c r="B73" s="69" t="s">
        <v>316</v>
      </c>
      <c r="C73" s="69"/>
      <c r="D73" s="69" t="s">
        <v>118</v>
      </c>
      <c r="E73" s="16" t="s">
        <v>317</v>
      </c>
      <c r="F73" s="59">
        <v>176687.67</v>
      </c>
      <c r="G73" s="60" t="s">
        <v>300</v>
      </c>
      <c r="H73" s="93"/>
      <c r="I73" s="70" t="s">
        <v>301</v>
      </c>
      <c r="J73" s="16">
        <v>7</v>
      </c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16">
        <v>7</v>
      </c>
      <c r="W73" s="64"/>
      <c r="X73" s="64"/>
      <c r="Y73" s="64"/>
      <c r="Z73" s="64"/>
      <c r="AA73" s="64"/>
      <c r="AB73" s="64"/>
      <c r="AC73" s="64"/>
    </row>
    <row r="74" spans="1:29" s="68" customFormat="1" ht="25.5">
      <c r="A74" s="16" t="s">
        <v>162</v>
      </c>
      <c r="B74" s="69" t="s">
        <v>318</v>
      </c>
      <c r="C74" s="69"/>
      <c r="D74" s="69" t="s">
        <v>319</v>
      </c>
      <c r="E74" s="16">
        <v>2009</v>
      </c>
      <c r="F74" s="59">
        <v>599445.57</v>
      </c>
      <c r="G74" s="60" t="s">
        <v>300</v>
      </c>
      <c r="H74" s="93"/>
      <c r="I74" s="70" t="s">
        <v>320</v>
      </c>
      <c r="J74" s="16">
        <v>8</v>
      </c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16">
        <v>8</v>
      </c>
      <c r="W74" s="64"/>
      <c r="X74" s="64"/>
      <c r="Y74" s="64"/>
      <c r="Z74" s="64"/>
      <c r="AA74" s="64"/>
      <c r="AB74" s="64"/>
      <c r="AC74" s="64"/>
    </row>
    <row r="75" spans="1:29" s="68" customFormat="1" ht="25.5">
      <c r="A75" s="16" t="s">
        <v>164</v>
      </c>
      <c r="B75" s="69" t="s">
        <v>321</v>
      </c>
      <c r="C75" s="69"/>
      <c r="D75" s="69" t="s">
        <v>118</v>
      </c>
      <c r="E75" s="16">
        <v>2001</v>
      </c>
      <c r="F75" s="59">
        <v>63318.36</v>
      </c>
      <c r="G75" s="60" t="s">
        <v>300</v>
      </c>
      <c r="H75" s="93"/>
      <c r="I75" s="70" t="s">
        <v>322</v>
      </c>
      <c r="J75" s="16">
        <v>9</v>
      </c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16">
        <v>9</v>
      </c>
      <c r="W75" s="64"/>
      <c r="X75" s="64"/>
      <c r="Y75" s="64"/>
      <c r="Z75" s="64"/>
      <c r="AA75" s="64"/>
      <c r="AB75" s="64"/>
      <c r="AC75" s="64"/>
    </row>
    <row r="76" spans="1:29" s="68" customFormat="1" ht="25.5">
      <c r="A76" s="16" t="s">
        <v>166</v>
      </c>
      <c r="B76" s="69" t="s">
        <v>323</v>
      </c>
      <c r="C76" s="69"/>
      <c r="D76" s="69" t="s">
        <v>118</v>
      </c>
      <c r="E76" s="16">
        <v>2008</v>
      </c>
      <c r="F76" s="59">
        <v>79307.62</v>
      </c>
      <c r="G76" s="60" t="s">
        <v>300</v>
      </c>
      <c r="H76" s="93"/>
      <c r="I76" s="70" t="s">
        <v>324</v>
      </c>
      <c r="J76" s="16">
        <v>10</v>
      </c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16">
        <v>10</v>
      </c>
      <c r="W76" s="64"/>
      <c r="X76" s="64"/>
      <c r="Y76" s="64"/>
      <c r="Z76" s="64"/>
      <c r="AA76" s="64"/>
      <c r="AB76" s="64"/>
      <c r="AC76" s="64"/>
    </row>
    <row r="77" spans="1:29" s="68" customFormat="1" ht="25.5">
      <c r="A77" s="16" t="s">
        <v>168</v>
      </c>
      <c r="B77" s="69" t="s">
        <v>325</v>
      </c>
      <c r="C77" s="69"/>
      <c r="D77" s="69" t="s">
        <v>118</v>
      </c>
      <c r="E77" s="16">
        <v>2008</v>
      </c>
      <c r="F77" s="59">
        <v>57701</v>
      </c>
      <c r="G77" s="60" t="s">
        <v>300</v>
      </c>
      <c r="H77" s="93"/>
      <c r="I77" s="70" t="s">
        <v>322</v>
      </c>
      <c r="J77" s="16">
        <v>11</v>
      </c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16">
        <v>11</v>
      </c>
      <c r="W77" s="64"/>
      <c r="X77" s="64"/>
      <c r="Y77" s="64"/>
      <c r="Z77" s="64"/>
      <c r="AA77" s="64"/>
      <c r="AB77" s="64"/>
      <c r="AC77" s="64"/>
    </row>
    <row r="78" spans="1:29" s="68" customFormat="1" ht="25.5">
      <c r="A78" s="16" t="s">
        <v>170</v>
      </c>
      <c r="B78" s="69" t="s">
        <v>326</v>
      </c>
      <c r="C78" s="69"/>
      <c r="D78" s="69" t="s">
        <v>118</v>
      </c>
      <c r="E78" s="16">
        <v>2008</v>
      </c>
      <c r="F78" s="59">
        <v>13895.02</v>
      </c>
      <c r="G78" s="60" t="s">
        <v>300</v>
      </c>
      <c r="H78" s="93"/>
      <c r="I78" s="70" t="s">
        <v>327</v>
      </c>
      <c r="J78" s="16">
        <v>12</v>
      </c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16">
        <v>12</v>
      </c>
      <c r="W78" s="64"/>
      <c r="X78" s="64"/>
      <c r="Y78" s="64"/>
      <c r="Z78" s="64"/>
      <c r="AA78" s="64"/>
      <c r="AB78" s="64"/>
      <c r="AC78" s="64"/>
    </row>
    <row r="79" spans="1:29" s="68" customFormat="1" ht="25.5">
      <c r="A79" s="16" t="s">
        <v>174</v>
      </c>
      <c r="B79" s="69" t="s">
        <v>328</v>
      </c>
      <c r="C79" s="69"/>
      <c r="D79" s="69" t="s">
        <v>118</v>
      </c>
      <c r="E79" s="16">
        <v>2008</v>
      </c>
      <c r="F79" s="59">
        <v>41926.56</v>
      </c>
      <c r="G79" s="60" t="s">
        <v>300</v>
      </c>
      <c r="H79" s="93"/>
      <c r="I79" s="70" t="s">
        <v>322</v>
      </c>
      <c r="J79" s="16">
        <v>13</v>
      </c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16">
        <v>13</v>
      </c>
      <c r="W79" s="64"/>
      <c r="X79" s="64"/>
      <c r="Y79" s="64"/>
      <c r="Z79" s="64"/>
      <c r="AA79" s="64"/>
      <c r="AB79" s="64"/>
      <c r="AC79" s="64"/>
    </row>
    <row r="80" spans="1:29" s="68" customFormat="1" ht="25.5">
      <c r="A80" s="16" t="s">
        <v>176</v>
      </c>
      <c r="B80" s="69" t="s">
        <v>329</v>
      </c>
      <c r="C80" s="69"/>
      <c r="D80" s="69" t="s">
        <v>118</v>
      </c>
      <c r="E80" s="16">
        <v>2008</v>
      </c>
      <c r="F80" s="59">
        <v>156035.15</v>
      </c>
      <c r="G80" s="60" t="s">
        <v>300</v>
      </c>
      <c r="H80" s="93"/>
      <c r="I80" s="70" t="s">
        <v>322</v>
      </c>
      <c r="J80" s="16">
        <v>14</v>
      </c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16">
        <v>14</v>
      </c>
      <c r="W80" s="64"/>
      <c r="X80" s="64"/>
      <c r="Y80" s="64"/>
      <c r="Z80" s="64"/>
      <c r="AA80" s="64"/>
      <c r="AB80" s="64"/>
      <c r="AC80" s="64"/>
    </row>
    <row r="81" spans="1:29" s="68" customFormat="1" ht="25.5">
      <c r="A81" s="16" t="s">
        <v>179</v>
      </c>
      <c r="B81" s="69" t="s">
        <v>330</v>
      </c>
      <c r="C81" s="69"/>
      <c r="D81" s="69" t="s">
        <v>118</v>
      </c>
      <c r="E81" s="16">
        <v>2008</v>
      </c>
      <c r="F81" s="59">
        <v>498036.13</v>
      </c>
      <c r="G81" s="60" t="s">
        <v>300</v>
      </c>
      <c r="H81" s="93"/>
      <c r="I81" s="70" t="s">
        <v>327</v>
      </c>
      <c r="J81" s="16">
        <v>15</v>
      </c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16">
        <v>15</v>
      </c>
      <c r="W81" s="64"/>
      <c r="X81" s="64"/>
      <c r="Y81" s="64"/>
      <c r="Z81" s="64"/>
      <c r="AA81" s="64"/>
      <c r="AB81" s="64"/>
      <c r="AC81" s="64"/>
    </row>
    <row r="82" spans="1:29" s="68" customFormat="1" ht="25.5">
      <c r="A82" s="16" t="s">
        <v>182</v>
      </c>
      <c r="B82" s="69" t="s">
        <v>331</v>
      </c>
      <c r="C82" s="69"/>
      <c r="D82" s="69" t="s">
        <v>118</v>
      </c>
      <c r="E82" s="16">
        <v>2008</v>
      </c>
      <c r="F82" s="59">
        <v>214067.48</v>
      </c>
      <c r="G82" s="60" t="s">
        <v>300</v>
      </c>
      <c r="H82" s="93"/>
      <c r="I82" s="70" t="s">
        <v>322</v>
      </c>
      <c r="J82" s="16">
        <v>16</v>
      </c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16">
        <v>16</v>
      </c>
      <c r="W82" s="64"/>
      <c r="X82" s="64"/>
      <c r="Y82" s="64"/>
      <c r="Z82" s="64"/>
      <c r="AA82" s="64"/>
      <c r="AB82" s="64"/>
      <c r="AC82" s="64"/>
    </row>
    <row r="83" spans="1:29" s="68" customFormat="1" ht="12" customHeight="1">
      <c r="A83" s="298" t="s">
        <v>290</v>
      </c>
      <c r="B83" s="298"/>
      <c r="C83" s="298"/>
      <c r="D83" s="298"/>
      <c r="E83" s="298"/>
      <c r="F83" s="89">
        <f>SUM(F67:F82)</f>
        <v>2425658.81</v>
      </c>
      <c r="G83" s="24"/>
      <c r="H83" s="15"/>
      <c r="I83" s="90"/>
      <c r="J83" s="15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s="55" customFormat="1" ht="12.75" customHeight="1">
      <c r="A84" s="292" t="s">
        <v>332</v>
      </c>
      <c r="B84" s="292"/>
      <c r="C84" s="292"/>
      <c r="D84" s="292"/>
      <c r="E84" s="292"/>
      <c r="F84" s="292"/>
      <c r="G84" s="91"/>
      <c r="H84" s="50"/>
      <c r="I84" s="51"/>
      <c r="J84" s="50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</row>
    <row r="85" spans="1:29" s="55" customFormat="1" ht="12.75" customHeight="1">
      <c r="A85" s="292" t="s">
        <v>333</v>
      </c>
      <c r="B85" s="292"/>
      <c r="C85" s="292"/>
      <c r="D85" s="292"/>
      <c r="E85" s="292"/>
      <c r="F85" s="292"/>
      <c r="G85" s="91"/>
      <c r="H85" s="50"/>
      <c r="I85" s="51"/>
      <c r="J85" s="50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</row>
    <row r="86" spans="1:29" ht="25.5">
      <c r="A86" s="16" t="s">
        <v>115</v>
      </c>
      <c r="B86" s="57" t="s">
        <v>334</v>
      </c>
      <c r="C86" s="57" t="s">
        <v>335</v>
      </c>
      <c r="D86" s="57" t="s">
        <v>293</v>
      </c>
      <c r="E86" s="58" t="s">
        <v>336</v>
      </c>
      <c r="F86" s="59">
        <v>122565.59</v>
      </c>
      <c r="G86" s="60" t="s">
        <v>300</v>
      </c>
      <c r="H86" s="92" t="s">
        <v>337</v>
      </c>
      <c r="I86" s="62" t="s">
        <v>338</v>
      </c>
      <c r="J86" s="16">
        <v>1</v>
      </c>
      <c r="K86" s="64" t="s">
        <v>339</v>
      </c>
      <c r="L86" s="64" t="s">
        <v>340</v>
      </c>
      <c r="M86" s="64" t="s">
        <v>341</v>
      </c>
      <c r="N86" s="64" t="s">
        <v>342</v>
      </c>
      <c r="O86" s="64" t="s">
        <v>342</v>
      </c>
      <c r="P86" s="64" t="s">
        <v>343</v>
      </c>
      <c r="Q86" s="64" t="s">
        <v>343</v>
      </c>
      <c r="R86" s="64" t="s">
        <v>343</v>
      </c>
      <c r="S86" s="64" t="s">
        <v>344</v>
      </c>
      <c r="T86" s="64" t="s">
        <v>343</v>
      </c>
      <c r="U86" s="64" t="s">
        <v>343</v>
      </c>
      <c r="V86" s="16">
        <v>1</v>
      </c>
      <c r="W86" s="63">
        <v>113</v>
      </c>
      <c r="X86" s="63">
        <v>99</v>
      </c>
      <c r="Y86" s="63">
        <v>508</v>
      </c>
      <c r="Z86" s="63">
        <v>2</v>
      </c>
      <c r="AA86" s="63" t="s">
        <v>293</v>
      </c>
      <c r="AB86" s="63" t="s">
        <v>342</v>
      </c>
      <c r="AC86" s="98"/>
    </row>
    <row r="87" spans="1:29" ht="25.5">
      <c r="A87" s="16" t="s">
        <v>127</v>
      </c>
      <c r="B87" s="69" t="s">
        <v>345</v>
      </c>
      <c r="C87" s="69" t="s">
        <v>346</v>
      </c>
      <c r="D87" s="69" t="s">
        <v>293</v>
      </c>
      <c r="E87" s="16" t="s">
        <v>347</v>
      </c>
      <c r="F87" s="99">
        <v>4501</v>
      </c>
      <c r="G87" s="60" t="s">
        <v>300</v>
      </c>
      <c r="H87" s="93" t="s">
        <v>348</v>
      </c>
      <c r="I87" s="70" t="s">
        <v>349</v>
      </c>
      <c r="J87" s="16">
        <v>2</v>
      </c>
      <c r="K87" s="64" t="s">
        <v>339</v>
      </c>
      <c r="L87" s="64" t="s">
        <v>340</v>
      </c>
      <c r="M87" s="64" t="s">
        <v>341</v>
      </c>
      <c r="N87" s="64" t="s">
        <v>342</v>
      </c>
      <c r="O87" s="64" t="s">
        <v>342</v>
      </c>
      <c r="P87" s="64" t="s">
        <v>343</v>
      </c>
      <c r="Q87" s="64" t="s">
        <v>343</v>
      </c>
      <c r="R87" s="64" t="s">
        <v>350</v>
      </c>
      <c r="S87" s="64" t="s">
        <v>344</v>
      </c>
      <c r="T87" s="64" t="s">
        <v>343</v>
      </c>
      <c r="U87" s="64" t="s">
        <v>343</v>
      </c>
      <c r="V87" s="16">
        <v>2</v>
      </c>
      <c r="W87" s="63">
        <v>56</v>
      </c>
      <c r="X87" s="63">
        <v>50</v>
      </c>
      <c r="Y87" s="63">
        <v>224</v>
      </c>
      <c r="Z87" s="63">
        <v>2</v>
      </c>
      <c r="AA87" s="63" t="s">
        <v>342</v>
      </c>
      <c r="AB87" s="63" t="s">
        <v>342</v>
      </c>
      <c r="AC87" s="98"/>
    </row>
    <row r="88" spans="1:29" ht="25.5">
      <c r="A88" s="16" t="s">
        <v>134</v>
      </c>
      <c r="B88" s="69" t="s">
        <v>345</v>
      </c>
      <c r="C88" s="69" t="s">
        <v>351</v>
      </c>
      <c r="D88" s="69" t="s">
        <v>293</v>
      </c>
      <c r="E88" s="16" t="s">
        <v>347</v>
      </c>
      <c r="F88" s="99">
        <v>8363</v>
      </c>
      <c r="G88" s="60" t="s">
        <v>300</v>
      </c>
      <c r="H88" s="93" t="s">
        <v>352</v>
      </c>
      <c r="I88" s="70" t="s">
        <v>349</v>
      </c>
      <c r="J88" s="16">
        <v>3</v>
      </c>
      <c r="K88" s="64" t="s">
        <v>339</v>
      </c>
      <c r="L88" s="64" t="s">
        <v>340</v>
      </c>
      <c r="M88" s="64" t="s">
        <v>353</v>
      </c>
      <c r="N88" s="64" t="s">
        <v>342</v>
      </c>
      <c r="O88" s="64" t="s">
        <v>342</v>
      </c>
      <c r="P88" s="64" t="s">
        <v>343</v>
      </c>
      <c r="Q88" s="64" t="s">
        <v>343</v>
      </c>
      <c r="R88" s="64" t="s">
        <v>350</v>
      </c>
      <c r="S88" s="64" t="s">
        <v>354</v>
      </c>
      <c r="T88" s="64" t="s">
        <v>350</v>
      </c>
      <c r="U88" s="64" t="s">
        <v>350</v>
      </c>
      <c r="V88" s="16">
        <v>3</v>
      </c>
      <c r="W88" s="63">
        <v>123</v>
      </c>
      <c r="X88" s="63">
        <v>110</v>
      </c>
      <c r="Y88" s="63">
        <v>369</v>
      </c>
      <c r="Z88" s="63">
        <v>1</v>
      </c>
      <c r="AA88" s="63" t="s">
        <v>342</v>
      </c>
      <c r="AB88" s="63" t="s">
        <v>342</v>
      </c>
      <c r="AC88" s="98"/>
    </row>
    <row r="89" spans="1:29" s="68" customFormat="1" ht="12" customHeight="1">
      <c r="A89" s="295" t="s">
        <v>355</v>
      </c>
      <c r="B89" s="295"/>
      <c r="C89" s="88"/>
      <c r="D89" s="88"/>
      <c r="E89" s="16"/>
      <c r="F89" s="89">
        <f>SUM(F86:F88)</f>
        <v>135429.59</v>
      </c>
      <c r="G89" s="24"/>
      <c r="H89" s="15"/>
      <c r="I89" s="90"/>
      <c r="J89" s="15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s="55" customFormat="1" ht="12.75" customHeight="1">
      <c r="A90" s="292" t="s">
        <v>356</v>
      </c>
      <c r="B90" s="292"/>
      <c r="C90" s="292"/>
      <c r="D90" s="292"/>
      <c r="E90" s="292"/>
      <c r="F90" s="292"/>
      <c r="G90" s="91"/>
      <c r="H90" s="50"/>
      <c r="I90" s="51"/>
      <c r="J90" s="50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</row>
    <row r="91" spans="1:29" s="55" customFormat="1" ht="12.75" customHeight="1">
      <c r="A91" s="296" t="s">
        <v>357</v>
      </c>
      <c r="B91" s="296"/>
      <c r="C91" s="296"/>
      <c r="D91" s="296"/>
      <c r="E91" s="296"/>
      <c r="F91" s="296"/>
      <c r="G91" s="100"/>
      <c r="H91" s="50"/>
      <c r="I91" s="51"/>
      <c r="J91" s="50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</row>
    <row r="92" spans="1:29" s="104" customFormat="1" ht="63.75">
      <c r="A92" s="16" t="s">
        <v>115</v>
      </c>
      <c r="B92" s="64" t="s">
        <v>358</v>
      </c>
      <c r="C92" s="64" t="s">
        <v>359</v>
      </c>
      <c r="D92" s="69" t="s">
        <v>293</v>
      </c>
      <c r="E92" s="16">
        <v>1989</v>
      </c>
      <c r="F92" s="60">
        <v>3927000</v>
      </c>
      <c r="G92" s="60" t="s">
        <v>129</v>
      </c>
      <c r="H92" s="101" t="s">
        <v>360</v>
      </c>
      <c r="I92" s="102" t="s">
        <v>361</v>
      </c>
      <c r="J92" s="82">
        <v>1</v>
      </c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82">
        <v>1</v>
      </c>
      <c r="W92" s="103"/>
      <c r="X92" s="103"/>
      <c r="Y92" s="103"/>
      <c r="Z92" s="103"/>
      <c r="AA92" s="103"/>
      <c r="AB92" s="103"/>
      <c r="AC92" s="103"/>
    </row>
    <row r="93" spans="1:29" s="68" customFormat="1" ht="12.75" customHeight="1">
      <c r="A93" s="297" t="s">
        <v>355</v>
      </c>
      <c r="B93" s="297"/>
      <c r="C93" s="105"/>
      <c r="D93" s="105"/>
      <c r="E93" s="106"/>
      <c r="F93" s="107">
        <f>SUM(F92)</f>
        <v>3927000</v>
      </c>
      <c r="G93" s="24"/>
      <c r="H93" s="15"/>
      <c r="I93" s="90"/>
      <c r="J93" s="15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1:29" s="55" customFormat="1" ht="12.75" customHeight="1">
      <c r="A94" s="293" t="s">
        <v>362</v>
      </c>
      <c r="B94" s="293"/>
      <c r="C94" s="293"/>
      <c r="D94" s="293"/>
      <c r="E94" s="293"/>
      <c r="F94" s="293"/>
      <c r="G94" s="108"/>
      <c r="H94" s="50"/>
      <c r="I94" s="51"/>
      <c r="J94" s="50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</row>
    <row r="95" spans="1:29" ht="51">
      <c r="A95" s="58" t="s">
        <v>115</v>
      </c>
      <c r="B95" s="57" t="s">
        <v>363</v>
      </c>
      <c r="C95" s="57" t="s">
        <v>359</v>
      </c>
      <c r="D95" s="57" t="s">
        <v>293</v>
      </c>
      <c r="E95" s="58">
        <v>1979</v>
      </c>
      <c r="F95" s="59">
        <v>705456.99</v>
      </c>
      <c r="G95" s="60" t="s">
        <v>120</v>
      </c>
      <c r="H95" s="92" t="s">
        <v>364</v>
      </c>
      <c r="I95" s="62" t="s">
        <v>365</v>
      </c>
      <c r="J95" s="16">
        <v>1</v>
      </c>
      <c r="K95" s="64" t="s">
        <v>339</v>
      </c>
      <c r="L95" s="64" t="s">
        <v>366</v>
      </c>
      <c r="M95" s="64" t="s">
        <v>367</v>
      </c>
      <c r="N95" s="64"/>
      <c r="O95" s="64" t="s">
        <v>368</v>
      </c>
      <c r="P95" s="64"/>
      <c r="Q95" s="64"/>
      <c r="R95" s="64"/>
      <c r="S95" s="64" t="s">
        <v>369</v>
      </c>
      <c r="T95" s="64"/>
      <c r="U95" s="64"/>
      <c r="V95" s="16">
        <v>1</v>
      </c>
      <c r="W95" s="63">
        <v>684</v>
      </c>
      <c r="X95" s="63">
        <v>380.4</v>
      </c>
      <c r="Y95" s="109">
        <v>3088</v>
      </c>
      <c r="Z95" s="63">
        <v>2</v>
      </c>
      <c r="AA95" s="63" t="s">
        <v>293</v>
      </c>
      <c r="AB95" s="63" t="s">
        <v>293</v>
      </c>
      <c r="AC95" s="63" t="s">
        <v>293</v>
      </c>
    </row>
    <row r="96" spans="1:29" ht="25.5">
      <c r="A96" s="16" t="s">
        <v>127</v>
      </c>
      <c r="B96" s="69" t="s">
        <v>370</v>
      </c>
      <c r="C96" s="69" t="s">
        <v>371</v>
      </c>
      <c r="D96" s="69" t="s">
        <v>293</v>
      </c>
      <c r="E96" s="16">
        <v>1979</v>
      </c>
      <c r="F96" s="99">
        <v>5010.91</v>
      </c>
      <c r="G96" s="60" t="s">
        <v>120</v>
      </c>
      <c r="H96" s="110"/>
      <c r="I96" s="62" t="s">
        <v>372</v>
      </c>
      <c r="J96" s="16">
        <v>2</v>
      </c>
      <c r="K96" s="64" t="s">
        <v>373</v>
      </c>
      <c r="L96" s="64" t="s">
        <v>366</v>
      </c>
      <c r="M96" s="64" t="s">
        <v>374</v>
      </c>
      <c r="N96" s="64"/>
      <c r="O96" s="64" t="s">
        <v>368</v>
      </c>
      <c r="P96" s="64"/>
      <c r="Q96" s="64"/>
      <c r="R96" s="64"/>
      <c r="S96" s="64" t="s">
        <v>375</v>
      </c>
      <c r="T96" s="64"/>
      <c r="U96" s="64"/>
      <c r="V96" s="16">
        <v>2</v>
      </c>
      <c r="W96" s="63">
        <v>32.5</v>
      </c>
      <c r="X96" s="63">
        <v>39.5</v>
      </c>
      <c r="Y96" s="63">
        <v>90.9</v>
      </c>
      <c r="Z96" s="63">
        <v>1</v>
      </c>
      <c r="AA96" s="63" t="s">
        <v>342</v>
      </c>
      <c r="AB96" s="63" t="s">
        <v>342</v>
      </c>
      <c r="AC96" s="63" t="s">
        <v>342</v>
      </c>
    </row>
    <row r="97" spans="1:29" s="68" customFormat="1" ht="12.75">
      <c r="A97" s="106"/>
      <c r="B97" s="111" t="s">
        <v>290</v>
      </c>
      <c r="C97" s="111"/>
      <c r="D97" s="105"/>
      <c r="E97" s="106"/>
      <c r="F97" s="107">
        <f>SUM(F95:F96)</f>
        <v>710467.9</v>
      </c>
      <c r="G97" s="24"/>
      <c r="H97" s="15"/>
      <c r="I97" s="90"/>
      <c r="J97" s="15"/>
      <c r="K97" s="87"/>
      <c r="L97" s="87"/>
      <c r="M97" s="87"/>
      <c r="N97" s="87"/>
      <c r="O97" s="87"/>
      <c r="P97" s="87"/>
      <c r="Q97" s="87"/>
      <c r="R97" s="87"/>
      <c r="S97" s="64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:29" s="55" customFormat="1" ht="12.75" customHeight="1">
      <c r="A98" s="293" t="s">
        <v>376</v>
      </c>
      <c r="B98" s="293"/>
      <c r="C98" s="293"/>
      <c r="D98" s="293"/>
      <c r="E98" s="293"/>
      <c r="F98" s="293"/>
      <c r="G98" s="108"/>
      <c r="H98" s="50"/>
      <c r="I98" s="51"/>
      <c r="J98" s="50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</row>
    <row r="99" spans="1:29" ht="89.25">
      <c r="A99" s="58" t="s">
        <v>115</v>
      </c>
      <c r="B99" s="58" t="s">
        <v>377</v>
      </c>
      <c r="C99" s="58" t="s">
        <v>378</v>
      </c>
      <c r="D99" s="57" t="s">
        <v>118</v>
      </c>
      <c r="E99" s="58">
        <v>1976</v>
      </c>
      <c r="F99" s="59">
        <v>944383.11</v>
      </c>
      <c r="G99" s="60" t="s">
        <v>120</v>
      </c>
      <c r="H99" s="112" t="s">
        <v>379</v>
      </c>
      <c r="I99" s="113"/>
      <c r="J99" s="16">
        <v>1</v>
      </c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16">
        <v>1</v>
      </c>
      <c r="W99" s="98"/>
      <c r="X99" s="98"/>
      <c r="Y99" s="98"/>
      <c r="Z99" s="98"/>
      <c r="AA99" s="98"/>
      <c r="AB99" s="98"/>
      <c r="AC99" s="98"/>
    </row>
    <row r="100" spans="1:29" ht="12.75">
      <c r="A100" s="16" t="s">
        <v>127</v>
      </c>
      <c r="B100" s="64" t="s">
        <v>380</v>
      </c>
      <c r="C100" s="16" t="s">
        <v>381</v>
      </c>
      <c r="D100" s="69" t="s">
        <v>118</v>
      </c>
      <c r="E100" s="16">
        <v>1976</v>
      </c>
      <c r="F100" s="99">
        <v>5205.53</v>
      </c>
      <c r="G100" s="60" t="s">
        <v>120</v>
      </c>
      <c r="H100" s="15"/>
      <c r="I100" s="113"/>
      <c r="J100" s="16">
        <v>2</v>
      </c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16">
        <v>2</v>
      </c>
      <c r="W100" s="98"/>
      <c r="X100" s="98"/>
      <c r="Y100" s="98"/>
      <c r="Z100" s="98"/>
      <c r="AA100" s="98"/>
      <c r="AB100" s="98"/>
      <c r="AC100" s="98"/>
    </row>
    <row r="101" spans="1:29" ht="12.75">
      <c r="A101" s="16" t="s">
        <v>134</v>
      </c>
      <c r="B101" s="64" t="s">
        <v>382</v>
      </c>
      <c r="C101" s="16"/>
      <c r="D101" s="69" t="s">
        <v>118</v>
      </c>
      <c r="E101" s="16">
        <v>1976</v>
      </c>
      <c r="F101" s="99">
        <v>12210.55</v>
      </c>
      <c r="G101" s="60" t="s">
        <v>120</v>
      </c>
      <c r="H101" s="15"/>
      <c r="I101" s="113"/>
      <c r="J101" s="16">
        <v>3</v>
      </c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16">
        <v>3</v>
      </c>
      <c r="W101" s="98"/>
      <c r="X101" s="98"/>
      <c r="Y101" s="98"/>
      <c r="Z101" s="98"/>
      <c r="AA101" s="98"/>
      <c r="AB101" s="98"/>
      <c r="AC101" s="98"/>
    </row>
    <row r="102" spans="1:29" ht="12.75">
      <c r="A102" s="16" t="s">
        <v>141</v>
      </c>
      <c r="B102" s="64" t="s">
        <v>383</v>
      </c>
      <c r="C102" s="16"/>
      <c r="D102" s="69" t="s">
        <v>118</v>
      </c>
      <c r="E102" s="16">
        <v>2004</v>
      </c>
      <c r="F102" s="99">
        <v>32994.16</v>
      </c>
      <c r="G102" s="60" t="s">
        <v>120</v>
      </c>
      <c r="H102" s="15"/>
      <c r="I102" s="113"/>
      <c r="J102" s="16">
        <v>4</v>
      </c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16">
        <v>4</v>
      </c>
      <c r="W102" s="98"/>
      <c r="X102" s="98"/>
      <c r="Y102" s="98"/>
      <c r="Z102" s="98"/>
      <c r="AA102" s="98"/>
      <c r="AB102" s="98"/>
      <c r="AC102" s="98"/>
    </row>
    <row r="103" spans="1:29" ht="12.75">
      <c r="A103" s="16" t="s">
        <v>145</v>
      </c>
      <c r="B103" s="64" t="s">
        <v>384</v>
      </c>
      <c r="C103" s="16" t="s">
        <v>378</v>
      </c>
      <c r="D103" s="69" t="s">
        <v>118</v>
      </c>
      <c r="E103" s="16">
        <v>1976</v>
      </c>
      <c r="F103" s="99">
        <v>4124.77</v>
      </c>
      <c r="G103" s="60" t="s">
        <v>120</v>
      </c>
      <c r="H103" s="15"/>
      <c r="I103" s="113"/>
      <c r="J103" s="16">
        <v>5</v>
      </c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16">
        <v>5</v>
      </c>
      <c r="W103" s="98"/>
      <c r="X103" s="98"/>
      <c r="Y103" s="98"/>
      <c r="Z103" s="98"/>
      <c r="AA103" s="98"/>
      <c r="AB103" s="98"/>
      <c r="AC103" s="98"/>
    </row>
    <row r="104" spans="1:29" s="68" customFormat="1" ht="12.75">
      <c r="A104" s="16"/>
      <c r="B104" s="43" t="s">
        <v>290</v>
      </c>
      <c r="C104" s="43"/>
      <c r="D104" s="88"/>
      <c r="E104" s="16"/>
      <c r="F104" s="89">
        <f>SUM(F99:F103)</f>
        <v>998918.1200000001</v>
      </c>
      <c r="G104" s="24"/>
      <c r="H104" s="15"/>
      <c r="I104" s="90"/>
      <c r="J104" s="15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</row>
    <row r="105" spans="1:29" s="55" customFormat="1" ht="12.75" customHeight="1">
      <c r="A105" s="294" t="s">
        <v>385</v>
      </c>
      <c r="B105" s="294"/>
      <c r="C105" s="294"/>
      <c r="D105" s="294"/>
      <c r="E105" s="294"/>
      <c r="F105" s="294"/>
      <c r="G105" s="114"/>
      <c r="H105" s="115"/>
      <c r="I105" s="116"/>
      <c r="J105" s="50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</row>
    <row r="106" spans="1:29" ht="25.5">
      <c r="A106" s="16" t="s">
        <v>115</v>
      </c>
      <c r="B106" s="69" t="s">
        <v>386</v>
      </c>
      <c r="C106" s="69" t="s">
        <v>387</v>
      </c>
      <c r="D106" s="69" t="s">
        <v>293</v>
      </c>
      <c r="E106" s="16">
        <v>1983</v>
      </c>
      <c r="F106" s="99">
        <v>719212.03</v>
      </c>
      <c r="G106" s="60" t="s">
        <v>120</v>
      </c>
      <c r="H106" s="117" t="s">
        <v>388</v>
      </c>
      <c r="I106" s="69" t="s">
        <v>389</v>
      </c>
      <c r="J106" s="16">
        <v>1</v>
      </c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16">
        <v>1</v>
      </c>
      <c r="W106" s="64"/>
      <c r="X106" s="64"/>
      <c r="Y106" s="64"/>
      <c r="Z106" s="64"/>
      <c r="AA106" s="64"/>
      <c r="AB106" s="98"/>
      <c r="AC106" s="98"/>
    </row>
    <row r="107" spans="1:29" ht="63.75">
      <c r="A107" s="16" t="s">
        <v>127</v>
      </c>
      <c r="B107" s="69" t="s">
        <v>390</v>
      </c>
      <c r="C107" s="69"/>
      <c r="D107" s="69"/>
      <c r="E107" s="16"/>
      <c r="F107" s="99">
        <v>30102.24</v>
      </c>
      <c r="G107" s="60" t="s">
        <v>120</v>
      </c>
      <c r="H107" s="93" t="s">
        <v>391</v>
      </c>
      <c r="I107" s="69"/>
      <c r="J107" s="16">
        <v>2</v>
      </c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16">
        <v>2</v>
      </c>
      <c r="W107" s="64"/>
      <c r="X107" s="64"/>
      <c r="Y107" s="64"/>
      <c r="Z107" s="64"/>
      <c r="AA107" s="64"/>
      <c r="AB107" s="98"/>
      <c r="AC107" s="98"/>
    </row>
    <row r="108" spans="1:29" s="68" customFormat="1" ht="12.75" customHeight="1">
      <c r="A108" s="291" t="s">
        <v>355</v>
      </c>
      <c r="B108" s="291"/>
      <c r="C108" s="88"/>
      <c r="D108" s="88"/>
      <c r="E108" s="16"/>
      <c r="F108" s="89">
        <f>SUM(F106:F107)</f>
        <v>749314.27</v>
      </c>
      <c r="G108" s="24"/>
      <c r="H108" s="15"/>
      <c r="I108" s="90"/>
      <c r="J108" s="15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</row>
    <row r="109" spans="1:29" s="55" customFormat="1" ht="12.75" customHeight="1">
      <c r="A109" s="292" t="s">
        <v>392</v>
      </c>
      <c r="B109" s="292"/>
      <c r="C109" s="292"/>
      <c r="D109" s="292"/>
      <c r="E109" s="292"/>
      <c r="F109" s="292"/>
      <c r="G109" s="91"/>
      <c r="H109" s="50"/>
      <c r="I109" s="51"/>
      <c r="J109" s="50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</row>
    <row r="110" spans="1:29" s="68" customFormat="1" ht="102">
      <c r="A110" s="58" t="s">
        <v>115</v>
      </c>
      <c r="B110" s="118" t="s">
        <v>393</v>
      </c>
      <c r="C110" s="57" t="s">
        <v>394</v>
      </c>
      <c r="D110" s="57" t="s">
        <v>293</v>
      </c>
      <c r="E110" s="58">
        <v>1911</v>
      </c>
      <c r="F110" s="59">
        <v>3196000</v>
      </c>
      <c r="G110" s="119" t="s">
        <v>120</v>
      </c>
      <c r="H110" s="58" t="s">
        <v>395</v>
      </c>
      <c r="I110" s="62" t="s">
        <v>396</v>
      </c>
      <c r="J110" s="16">
        <v>1</v>
      </c>
      <c r="K110" s="120" t="s">
        <v>397</v>
      </c>
      <c r="L110" s="120" t="s">
        <v>398</v>
      </c>
      <c r="M110" s="120" t="s">
        <v>399</v>
      </c>
      <c r="N110" s="64" t="s">
        <v>342</v>
      </c>
      <c r="O110" s="64" t="s">
        <v>342</v>
      </c>
      <c r="P110" s="64" t="s">
        <v>400</v>
      </c>
      <c r="Q110" s="64" t="s">
        <v>400</v>
      </c>
      <c r="R110" s="64" t="s">
        <v>400</v>
      </c>
      <c r="S110" s="64" t="s">
        <v>369</v>
      </c>
      <c r="T110" s="64" t="s">
        <v>369</v>
      </c>
      <c r="U110" s="64" t="s">
        <v>400</v>
      </c>
      <c r="V110" s="16">
        <v>1</v>
      </c>
      <c r="W110" s="63">
        <v>671</v>
      </c>
      <c r="X110" s="63">
        <v>1755.9</v>
      </c>
      <c r="Y110" s="63">
        <v>9580</v>
      </c>
      <c r="Z110" s="63">
        <v>3</v>
      </c>
      <c r="AA110" s="63" t="s">
        <v>293</v>
      </c>
      <c r="AB110" s="63" t="s">
        <v>293</v>
      </c>
      <c r="AC110" s="63" t="s">
        <v>342</v>
      </c>
    </row>
    <row r="111" spans="1:29" s="68" customFormat="1" ht="76.5">
      <c r="A111" s="16" t="s">
        <v>127</v>
      </c>
      <c r="B111" s="69" t="s">
        <v>401</v>
      </c>
      <c r="C111" s="69" t="s">
        <v>401</v>
      </c>
      <c r="D111" s="69" t="s">
        <v>293</v>
      </c>
      <c r="E111" s="16">
        <v>2008</v>
      </c>
      <c r="F111" s="99">
        <v>3804000</v>
      </c>
      <c r="G111" s="60" t="s">
        <v>120</v>
      </c>
      <c r="H111" s="69" t="s">
        <v>402</v>
      </c>
      <c r="I111" s="62" t="s">
        <v>396</v>
      </c>
      <c r="J111" s="16">
        <v>2</v>
      </c>
      <c r="K111" s="72" t="s">
        <v>403</v>
      </c>
      <c r="L111" s="120" t="s">
        <v>404</v>
      </c>
      <c r="M111" s="120" t="s">
        <v>405</v>
      </c>
      <c r="N111" s="64" t="s">
        <v>406</v>
      </c>
      <c r="O111" s="64" t="s">
        <v>342</v>
      </c>
      <c r="P111" s="64" t="s">
        <v>369</v>
      </c>
      <c r="Q111" s="64" t="s">
        <v>369</v>
      </c>
      <c r="R111" s="64" t="s">
        <v>369</v>
      </c>
      <c r="S111" s="64" t="s">
        <v>369</v>
      </c>
      <c r="T111" s="64" t="s">
        <v>369</v>
      </c>
      <c r="U111" s="64" t="s">
        <v>369</v>
      </c>
      <c r="V111" s="16">
        <v>2</v>
      </c>
      <c r="W111" s="63">
        <v>1452.2</v>
      </c>
      <c r="X111" s="63">
        <v>1903.4</v>
      </c>
      <c r="Y111" s="63">
        <v>11841</v>
      </c>
      <c r="Z111" s="63">
        <v>1</v>
      </c>
      <c r="AA111" s="63" t="s">
        <v>342</v>
      </c>
      <c r="AB111" s="63" t="s">
        <v>342</v>
      </c>
      <c r="AC111" s="63" t="s">
        <v>342</v>
      </c>
    </row>
    <row r="112" spans="1:29" s="68" customFormat="1" ht="12.75" customHeight="1">
      <c r="A112" s="291" t="s">
        <v>355</v>
      </c>
      <c r="B112" s="291"/>
      <c r="C112" s="64"/>
      <c r="D112" s="69"/>
      <c r="E112" s="16"/>
      <c r="F112" s="121">
        <f>SUM(F110:F111)</f>
        <v>7000000</v>
      </c>
      <c r="G112" s="16"/>
      <c r="H112" s="16"/>
      <c r="I112" s="122"/>
      <c r="J112" s="16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87"/>
      <c r="AC112" s="87"/>
    </row>
    <row r="113" spans="1:29" s="55" customFormat="1" ht="12.75" customHeight="1">
      <c r="A113" s="292" t="s">
        <v>407</v>
      </c>
      <c r="B113" s="292"/>
      <c r="C113" s="292"/>
      <c r="D113" s="292"/>
      <c r="E113" s="292"/>
      <c r="F113" s="292"/>
      <c r="G113" s="91"/>
      <c r="H113" s="50"/>
      <c r="I113" s="51"/>
      <c r="J113" s="50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</row>
    <row r="114" spans="1:29" s="68" customFormat="1" ht="76.5">
      <c r="A114" s="16" t="s">
        <v>115</v>
      </c>
      <c r="B114" s="64" t="s">
        <v>408</v>
      </c>
      <c r="C114" s="64" t="s">
        <v>409</v>
      </c>
      <c r="D114" s="69" t="s">
        <v>118</v>
      </c>
      <c r="E114" s="16">
        <v>2004</v>
      </c>
      <c r="F114" s="24">
        <v>7651000</v>
      </c>
      <c r="G114" s="24" t="s">
        <v>129</v>
      </c>
      <c r="H114" s="101" t="s">
        <v>410</v>
      </c>
      <c r="I114" s="122" t="s">
        <v>411</v>
      </c>
      <c r="J114" s="16">
        <v>1</v>
      </c>
      <c r="K114" s="64" t="s">
        <v>412</v>
      </c>
      <c r="L114" s="64" t="s">
        <v>413</v>
      </c>
      <c r="M114" s="64" t="s">
        <v>414</v>
      </c>
      <c r="N114" s="64"/>
      <c r="O114" s="64"/>
      <c r="P114" s="64"/>
      <c r="Q114" s="64"/>
      <c r="R114" s="64"/>
      <c r="S114" s="64"/>
      <c r="T114" s="64"/>
      <c r="U114" s="64"/>
      <c r="V114" s="16">
        <v>1</v>
      </c>
      <c r="W114" s="64">
        <v>2400</v>
      </c>
      <c r="X114" s="64">
        <v>2636.4</v>
      </c>
      <c r="Y114" s="64">
        <v>23802.5</v>
      </c>
      <c r="Z114" s="64">
        <v>2</v>
      </c>
      <c r="AA114" s="64" t="s">
        <v>415</v>
      </c>
      <c r="AB114" s="64" t="s">
        <v>118</v>
      </c>
      <c r="AC114" s="64" t="s">
        <v>415</v>
      </c>
    </row>
    <row r="115" spans="1:29" s="68" customFormat="1" ht="76.5">
      <c r="A115" s="16" t="s">
        <v>127</v>
      </c>
      <c r="B115" s="64" t="s">
        <v>416</v>
      </c>
      <c r="C115" s="64" t="s">
        <v>409</v>
      </c>
      <c r="D115" s="69" t="s">
        <v>118</v>
      </c>
      <c r="E115" s="16">
        <v>1958</v>
      </c>
      <c r="F115" s="24">
        <v>2947000</v>
      </c>
      <c r="G115" s="24" t="s">
        <v>129</v>
      </c>
      <c r="H115" s="101" t="s">
        <v>417</v>
      </c>
      <c r="I115" s="122" t="s">
        <v>411</v>
      </c>
      <c r="J115" s="16">
        <v>2</v>
      </c>
      <c r="K115" s="64" t="s">
        <v>418</v>
      </c>
      <c r="L115" s="64" t="s">
        <v>419</v>
      </c>
      <c r="M115" s="64" t="s">
        <v>420</v>
      </c>
      <c r="N115" s="64"/>
      <c r="O115" s="64"/>
      <c r="P115" s="64"/>
      <c r="Q115" s="64"/>
      <c r="R115" s="64"/>
      <c r="S115" s="64"/>
      <c r="T115" s="64"/>
      <c r="U115" s="64"/>
      <c r="V115" s="16">
        <v>2</v>
      </c>
      <c r="W115" s="64">
        <v>763.3</v>
      </c>
      <c r="X115" s="64">
        <v>1487</v>
      </c>
      <c r="Y115" s="64">
        <v>8639.68</v>
      </c>
      <c r="Z115" s="64">
        <v>3</v>
      </c>
      <c r="AA115" s="64" t="s">
        <v>118</v>
      </c>
      <c r="AB115" s="64" t="s">
        <v>118</v>
      </c>
      <c r="AC115" s="64" t="s">
        <v>415</v>
      </c>
    </row>
    <row r="116" spans="1:29" s="68" customFormat="1" ht="12.75">
      <c r="A116" s="16" t="s">
        <v>134</v>
      </c>
      <c r="B116" s="64" t="s">
        <v>421</v>
      </c>
      <c r="C116" s="64"/>
      <c r="D116" s="69"/>
      <c r="E116" s="16">
        <v>1958</v>
      </c>
      <c r="F116" s="24">
        <v>33605.05</v>
      </c>
      <c r="G116" s="24" t="s">
        <v>120</v>
      </c>
      <c r="H116" s="101"/>
      <c r="I116" s="122"/>
      <c r="J116" s="16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16"/>
      <c r="W116" s="64"/>
      <c r="X116" s="64"/>
      <c r="Y116" s="64"/>
      <c r="Z116" s="64"/>
      <c r="AA116" s="64"/>
      <c r="AB116" s="64"/>
      <c r="AC116" s="64"/>
    </row>
    <row r="117" spans="1:29" ht="12.75">
      <c r="A117" s="16" t="s">
        <v>141</v>
      </c>
      <c r="B117" s="64" t="s">
        <v>422</v>
      </c>
      <c r="C117" s="64"/>
      <c r="D117" s="69"/>
      <c r="E117" s="16">
        <v>2005</v>
      </c>
      <c r="F117" s="60">
        <v>100679.52</v>
      </c>
      <c r="G117" s="123" t="s">
        <v>120</v>
      </c>
      <c r="H117" s="101"/>
      <c r="I117" s="122"/>
      <c r="J117" s="16">
        <v>3</v>
      </c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16">
        <v>3</v>
      </c>
      <c r="W117" s="64"/>
      <c r="X117" s="64"/>
      <c r="Y117" s="64"/>
      <c r="Z117" s="64"/>
      <c r="AA117" s="64"/>
      <c r="AB117" s="98"/>
      <c r="AC117" s="98"/>
    </row>
    <row r="118" spans="1:29" ht="25.5">
      <c r="A118" s="16" t="s">
        <v>145</v>
      </c>
      <c r="B118" s="64" t="s">
        <v>423</v>
      </c>
      <c r="C118" s="64"/>
      <c r="D118" s="69"/>
      <c r="E118" s="16">
        <v>2009</v>
      </c>
      <c r="F118" s="60">
        <v>1019291.9099999999</v>
      </c>
      <c r="G118" s="24" t="s">
        <v>120</v>
      </c>
      <c r="H118" s="101"/>
      <c r="I118" s="122"/>
      <c r="J118" s="16">
        <v>4</v>
      </c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16">
        <v>4</v>
      </c>
      <c r="W118" s="64"/>
      <c r="X118" s="64"/>
      <c r="Y118" s="64"/>
      <c r="Z118" s="64"/>
      <c r="AA118" s="64"/>
      <c r="AB118" s="98"/>
      <c r="AC118" s="98"/>
    </row>
    <row r="119" spans="1:29" s="68" customFormat="1" ht="12.75" customHeight="1">
      <c r="A119" s="291" t="s">
        <v>355</v>
      </c>
      <c r="B119" s="291"/>
      <c r="C119" s="88"/>
      <c r="D119" s="88"/>
      <c r="E119" s="16"/>
      <c r="F119" s="89">
        <f>SUM(F114:F118)</f>
        <v>11751576.48</v>
      </c>
      <c r="G119" s="24"/>
      <c r="H119" s="15"/>
      <c r="I119" s="90"/>
      <c r="J119" s="15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</row>
    <row r="120" spans="1:29" s="68" customFormat="1" ht="12.75" customHeight="1">
      <c r="A120" s="292" t="s">
        <v>424</v>
      </c>
      <c r="B120" s="292"/>
      <c r="C120" s="292"/>
      <c r="D120" s="292"/>
      <c r="E120" s="292"/>
      <c r="F120" s="292"/>
      <c r="G120" s="91"/>
      <c r="H120" s="50"/>
      <c r="I120" s="51"/>
      <c r="J120" s="50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87"/>
      <c r="AC120" s="87"/>
    </row>
    <row r="121" spans="1:29" ht="25.5">
      <c r="A121" s="58" t="s">
        <v>115</v>
      </c>
      <c r="B121" s="57" t="s">
        <v>425</v>
      </c>
      <c r="C121" s="57"/>
      <c r="D121" s="57" t="s">
        <v>293</v>
      </c>
      <c r="E121" s="58">
        <v>1995</v>
      </c>
      <c r="F121" s="59">
        <v>3152365.97</v>
      </c>
      <c r="G121" s="124" t="s">
        <v>120</v>
      </c>
      <c r="H121" s="92" t="s">
        <v>426</v>
      </c>
      <c r="I121" s="62" t="s">
        <v>427</v>
      </c>
      <c r="J121" s="16">
        <v>1</v>
      </c>
      <c r="K121" s="63" t="s">
        <v>428</v>
      </c>
      <c r="L121" s="63" t="s">
        <v>429</v>
      </c>
      <c r="M121" s="63" t="s">
        <v>430</v>
      </c>
      <c r="N121" s="64"/>
      <c r="O121" s="64" t="s">
        <v>342</v>
      </c>
      <c r="P121" s="64" t="s">
        <v>431</v>
      </c>
      <c r="Q121" s="64" t="s">
        <v>431</v>
      </c>
      <c r="R121" s="64" t="s">
        <v>431</v>
      </c>
      <c r="S121" s="64" t="s">
        <v>343</v>
      </c>
      <c r="T121" s="64" t="s">
        <v>368</v>
      </c>
      <c r="U121" s="64" t="s">
        <v>431</v>
      </c>
      <c r="V121" s="16">
        <v>1</v>
      </c>
      <c r="W121" s="98"/>
      <c r="X121" s="98"/>
      <c r="Y121" s="98"/>
      <c r="Z121" s="98"/>
      <c r="AA121" s="98"/>
      <c r="AB121" s="98"/>
      <c r="AC121" s="98"/>
    </row>
    <row r="122" spans="1:29" ht="25.5">
      <c r="A122" s="16" t="s">
        <v>127</v>
      </c>
      <c r="B122" s="69" t="s">
        <v>432</v>
      </c>
      <c r="C122" s="69"/>
      <c r="D122" s="57" t="s">
        <v>293</v>
      </c>
      <c r="E122" s="16">
        <v>1995</v>
      </c>
      <c r="F122" s="99">
        <v>2073933.62</v>
      </c>
      <c r="G122" s="124" t="s">
        <v>120</v>
      </c>
      <c r="H122" s="93" t="s">
        <v>433</v>
      </c>
      <c r="I122" s="62" t="s">
        <v>427</v>
      </c>
      <c r="J122" s="16">
        <v>2</v>
      </c>
      <c r="K122" s="63" t="s">
        <v>428</v>
      </c>
      <c r="L122" s="63" t="s">
        <v>429</v>
      </c>
      <c r="M122" s="63" t="s">
        <v>430</v>
      </c>
      <c r="N122" s="64"/>
      <c r="O122" s="64" t="s">
        <v>342</v>
      </c>
      <c r="P122" s="64" t="s">
        <v>431</v>
      </c>
      <c r="Q122" s="64" t="s">
        <v>431</v>
      </c>
      <c r="R122" s="64" t="s">
        <v>431</v>
      </c>
      <c r="S122" s="64" t="s">
        <v>343</v>
      </c>
      <c r="T122" s="64" t="s">
        <v>368</v>
      </c>
      <c r="U122" s="64" t="s">
        <v>431</v>
      </c>
      <c r="V122" s="16">
        <v>2</v>
      </c>
      <c r="W122" s="98"/>
      <c r="X122" s="98"/>
      <c r="Y122" s="98"/>
      <c r="Z122" s="98"/>
      <c r="AA122" s="98"/>
      <c r="AB122" s="98"/>
      <c r="AC122" s="98"/>
    </row>
    <row r="123" spans="1:29" ht="12.75">
      <c r="A123" s="16" t="s">
        <v>134</v>
      </c>
      <c r="B123" s="69" t="s">
        <v>434</v>
      </c>
      <c r="C123" s="69"/>
      <c r="D123" s="69" t="s">
        <v>293</v>
      </c>
      <c r="E123" s="16">
        <v>1995</v>
      </c>
      <c r="F123" s="99">
        <v>10908.06</v>
      </c>
      <c r="G123" s="124" t="s">
        <v>120</v>
      </c>
      <c r="H123" s="93"/>
      <c r="I123" s="70"/>
      <c r="J123" s="16">
        <v>3</v>
      </c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16">
        <v>3</v>
      </c>
      <c r="W123" s="98"/>
      <c r="X123" s="98"/>
      <c r="Y123" s="98"/>
      <c r="Z123" s="98"/>
      <c r="AA123" s="98"/>
      <c r="AB123" s="98"/>
      <c r="AC123" s="98"/>
    </row>
    <row r="124" spans="1:29" ht="12.75">
      <c r="A124" s="16" t="s">
        <v>141</v>
      </c>
      <c r="B124" s="69" t="s">
        <v>435</v>
      </c>
      <c r="C124" s="69"/>
      <c r="D124" s="57" t="s">
        <v>293</v>
      </c>
      <c r="E124" s="16">
        <v>1995</v>
      </c>
      <c r="F124" s="99">
        <v>14505.45</v>
      </c>
      <c r="G124" s="124" t="s">
        <v>120</v>
      </c>
      <c r="H124" s="93"/>
      <c r="I124" s="70"/>
      <c r="J124" s="16">
        <v>4</v>
      </c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16">
        <v>4</v>
      </c>
      <c r="W124" s="98"/>
      <c r="X124" s="98"/>
      <c r="Y124" s="98"/>
      <c r="Z124" s="98"/>
      <c r="AA124" s="98"/>
      <c r="AB124" s="98"/>
      <c r="AC124" s="98"/>
    </row>
    <row r="125" spans="1:29" ht="12.75">
      <c r="A125" s="16" t="s">
        <v>145</v>
      </c>
      <c r="B125" s="69" t="s">
        <v>436</v>
      </c>
      <c r="C125" s="69"/>
      <c r="D125" s="69" t="s">
        <v>293</v>
      </c>
      <c r="E125" s="16">
        <v>1995</v>
      </c>
      <c r="F125" s="99">
        <v>29536.77</v>
      </c>
      <c r="G125" s="124" t="s">
        <v>120</v>
      </c>
      <c r="H125" s="93"/>
      <c r="I125" s="70"/>
      <c r="J125" s="16">
        <v>5</v>
      </c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16">
        <v>5</v>
      </c>
      <c r="W125" s="98"/>
      <c r="X125" s="98"/>
      <c r="Y125" s="98"/>
      <c r="Z125" s="98"/>
      <c r="AA125" s="98"/>
      <c r="AB125" s="98"/>
      <c r="AC125" s="98"/>
    </row>
    <row r="126" spans="1:29" ht="12.75">
      <c r="A126" s="16" t="s">
        <v>151</v>
      </c>
      <c r="B126" s="69" t="s">
        <v>437</v>
      </c>
      <c r="C126" s="69"/>
      <c r="D126" s="57" t="s">
        <v>293</v>
      </c>
      <c r="E126" s="16">
        <v>1995</v>
      </c>
      <c r="F126" s="99">
        <v>85189.17</v>
      </c>
      <c r="G126" s="124" t="s">
        <v>120</v>
      </c>
      <c r="H126" s="93"/>
      <c r="I126" s="70"/>
      <c r="J126" s="16">
        <v>6</v>
      </c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16">
        <v>6</v>
      </c>
      <c r="W126" s="98"/>
      <c r="X126" s="98"/>
      <c r="Y126" s="98"/>
      <c r="Z126" s="98"/>
      <c r="AA126" s="98"/>
      <c r="AB126" s="98"/>
      <c r="AC126" s="98"/>
    </row>
    <row r="127" spans="1:29" ht="12.75">
      <c r="A127" s="16" t="s">
        <v>155</v>
      </c>
      <c r="B127" s="69" t="s">
        <v>438</v>
      </c>
      <c r="C127" s="69"/>
      <c r="D127" s="69" t="s">
        <v>293</v>
      </c>
      <c r="E127" s="16">
        <v>1995</v>
      </c>
      <c r="F127" s="99">
        <v>55532.14</v>
      </c>
      <c r="G127" s="124" t="s">
        <v>120</v>
      </c>
      <c r="H127" s="93"/>
      <c r="I127" s="70"/>
      <c r="J127" s="16">
        <v>7</v>
      </c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16">
        <v>7</v>
      </c>
      <c r="W127" s="98"/>
      <c r="X127" s="98"/>
      <c r="Y127" s="98"/>
      <c r="Z127" s="98"/>
      <c r="AA127" s="98"/>
      <c r="AB127" s="98"/>
      <c r="AC127" s="98"/>
    </row>
    <row r="128" spans="1:29" ht="12.75">
      <c r="A128" s="16" t="s">
        <v>162</v>
      </c>
      <c r="B128" s="69" t="s">
        <v>439</v>
      </c>
      <c r="C128" s="69"/>
      <c r="D128" s="57" t="s">
        <v>293</v>
      </c>
      <c r="E128" s="16">
        <v>1995</v>
      </c>
      <c r="F128" s="99">
        <v>23501.51</v>
      </c>
      <c r="G128" s="124" t="s">
        <v>120</v>
      </c>
      <c r="H128" s="93"/>
      <c r="I128" s="70"/>
      <c r="J128" s="16">
        <v>8</v>
      </c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16">
        <v>8</v>
      </c>
      <c r="W128" s="98"/>
      <c r="X128" s="98"/>
      <c r="Y128" s="98"/>
      <c r="Z128" s="98"/>
      <c r="AA128" s="98"/>
      <c r="AB128" s="98"/>
      <c r="AC128" s="98"/>
    </row>
    <row r="129" spans="1:29" ht="12.75">
      <c r="A129" s="16" t="s">
        <v>164</v>
      </c>
      <c r="B129" s="69" t="s">
        <v>440</v>
      </c>
      <c r="C129" s="69"/>
      <c r="D129" s="69" t="s">
        <v>293</v>
      </c>
      <c r="E129" s="16">
        <v>1995</v>
      </c>
      <c r="F129" s="99">
        <v>48437.76</v>
      </c>
      <c r="G129" s="124" t="s">
        <v>120</v>
      </c>
      <c r="H129" s="93"/>
      <c r="I129" s="70"/>
      <c r="J129" s="16">
        <v>9</v>
      </c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16">
        <v>9</v>
      </c>
      <c r="W129" s="98"/>
      <c r="X129" s="98"/>
      <c r="Y129" s="98"/>
      <c r="Z129" s="98"/>
      <c r="AA129" s="98"/>
      <c r="AB129" s="98"/>
      <c r="AC129" s="98"/>
    </row>
    <row r="130" spans="1:29" ht="12.75">
      <c r="A130" s="16" t="s">
        <v>166</v>
      </c>
      <c r="B130" s="69" t="s">
        <v>382</v>
      </c>
      <c r="C130" s="69"/>
      <c r="D130" s="57" t="s">
        <v>293</v>
      </c>
      <c r="E130" s="16">
        <v>1995</v>
      </c>
      <c r="F130" s="99">
        <v>60215.98</v>
      </c>
      <c r="G130" s="124" t="s">
        <v>120</v>
      </c>
      <c r="H130" s="93"/>
      <c r="I130" s="70"/>
      <c r="J130" s="16">
        <v>10</v>
      </c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16">
        <v>10</v>
      </c>
      <c r="W130" s="98"/>
      <c r="X130" s="98"/>
      <c r="Y130" s="98"/>
      <c r="Z130" s="98"/>
      <c r="AA130" s="98"/>
      <c r="AB130" s="98"/>
      <c r="AC130" s="98"/>
    </row>
    <row r="131" spans="1:29" ht="12.75">
      <c r="A131" s="16" t="s">
        <v>168</v>
      </c>
      <c r="B131" s="69" t="s">
        <v>441</v>
      </c>
      <c r="C131" s="69"/>
      <c r="D131" s="69" t="s">
        <v>293</v>
      </c>
      <c r="E131" s="16">
        <v>1995</v>
      </c>
      <c r="F131" s="99">
        <v>123769.86</v>
      </c>
      <c r="G131" s="124" t="s">
        <v>120</v>
      </c>
      <c r="H131" s="93"/>
      <c r="I131" s="70"/>
      <c r="J131" s="16">
        <v>11</v>
      </c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16">
        <v>11</v>
      </c>
      <c r="W131" s="98"/>
      <c r="X131" s="98"/>
      <c r="Y131" s="98"/>
      <c r="Z131" s="98"/>
      <c r="AA131" s="98"/>
      <c r="AB131" s="98"/>
      <c r="AC131" s="98"/>
    </row>
    <row r="132" spans="1:29" ht="12.75">
      <c r="A132" s="16" t="s">
        <v>170</v>
      </c>
      <c r="B132" s="69" t="s">
        <v>442</v>
      </c>
      <c r="C132" s="69"/>
      <c r="D132" s="57" t="s">
        <v>293</v>
      </c>
      <c r="E132" s="16">
        <v>1995</v>
      </c>
      <c r="F132" s="99">
        <v>2060</v>
      </c>
      <c r="G132" s="124" t="s">
        <v>120</v>
      </c>
      <c r="H132" s="93"/>
      <c r="I132" s="70"/>
      <c r="J132" s="16">
        <v>12</v>
      </c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16">
        <v>12</v>
      </c>
      <c r="W132" s="98"/>
      <c r="X132" s="98"/>
      <c r="Y132" s="98"/>
      <c r="Z132" s="98"/>
      <c r="AA132" s="98"/>
      <c r="AB132" s="98"/>
      <c r="AC132" s="98"/>
    </row>
    <row r="133" spans="1:29" ht="12.75">
      <c r="A133" s="16" t="s">
        <v>174</v>
      </c>
      <c r="B133" s="69" t="s">
        <v>443</v>
      </c>
      <c r="C133" s="69"/>
      <c r="D133" s="69" t="s">
        <v>293</v>
      </c>
      <c r="E133" s="16">
        <v>1999</v>
      </c>
      <c r="F133" s="99">
        <v>10100</v>
      </c>
      <c r="G133" s="124" t="s">
        <v>120</v>
      </c>
      <c r="H133" s="93"/>
      <c r="I133" s="70"/>
      <c r="J133" s="16">
        <v>13</v>
      </c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16">
        <v>13</v>
      </c>
      <c r="W133" s="98"/>
      <c r="X133" s="98"/>
      <c r="Y133" s="98"/>
      <c r="Z133" s="98"/>
      <c r="AA133" s="98"/>
      <c r="AB133" s="98"/>
      <c r="AC133" s="98"/>
    </row>
    <row r="134" spans="1:29" ht="12.75">
      <c r="A134" s="16" t="s">
        <v>176</v>
      </c>
      <c r="B134" s="69" t="s">
        <v>444</v>
      </c>
      <c r="C134" s="69"/>
      <c r="D134" s="57" t="s">
        <v>293</v>
      </c>
      <c r="E134" s="16">
        <v>2002</v>
      </c>
      <c r="F134" s="99">
        <v>109032.52</v>
      </c>
      <c r="G134" s="124" t="s">
        <v>120</v>
      </c>
      <c r="H134" s="93"/>
      <c r="I134" s="70"/>
      <c r="J134" s="16">
        <v>14</v>
      </c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16">
        <v>14</v>
      </c>
      <c r="W134" s="98"/>
      <c r="X134" s="98"/>
      <c r="Y134" s="98"/>
      <c r="Z134" s="98"/>
      <c r="AA134" s="98"/>
      <c r="AB134" s="98"/>
      <c r="AC134" s="98"/>
    </row>
    <row r="135" spans="1:29" ht="25.5">
      <c r="A135" s="16" t="s">
        <v>179</v>
      </c>
      <c r="B135" s="125" t="s">
        <v>445</v>
      </c>
      <c r="C135" s="69"/>
      <c r="D135" s="57" t="s">
        <v>293</v>
      </c>
      <c r="E135" s="126">
        <v>2010</v>
      </c>
      <c r="F135" s="99">
        <v>34800</v>
      </c>
      <c r="G135" s="124" t="s">
        <v>120</v>
      </c>
      <c r="H135" s="93"/>
      <c r="I135" s="62" t="s">
        <v>427</v>
      </c>
      <c r="J135" s="16">
        <v>15</v>
      </c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16">
        <v>15</v>
      </c>
      <c r="W135" s="98"/>
      <c r="X135" s="98"/>
      <c r="Y135" s="98"/>
      <c r="Z135" s="98"/>
      <c r="AA135" s="98"/>
      <c r="AB135" s="98"/>
      <c r="AC135" s="98"/>
    </row>
    <row r="136" spans="1:29" ht="25.5">
      <c r="A136" s="16" t="s">
        <v>182</v>
      </c>
      <c r="B136" s="125" t="s">
        <v>446</v>
      </c>
      <c r="C136" s="69"/>
      <c r="D136" s="69" t="s">
        <v>293</v>
      </c>
      <c r="E136" s="126">
        <v>2008</v>
      </c>
      <c r="F136" s="99">
        <v>522511.25</v>
      </c>
      <c r="G136" s="124" t="s">
        <v>120</v>
      </c>
      <c r="H136" s="93"/>
      <c r="I136" s="62" t="s">
        <v>427</v>
      </c>
      <c r="J136" s="16">
        <v>16</v>
      </c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16">
        <v>16</v>
      </c>
      <c r="W136" s="98"/>
      <c r="X136" s="98"/>
      <c r="Y136" s="98"/>
      <c r="Z136" s="98"/>
      <c r="AA136" s="98"/>
      <c r="AB136" s="98"/>
      <c r="AC136" s="98"/>
    </row>
    <row r="137" spans="1:29" ht="25.5">
      <c r="A137" s="16" t="s">
        <v>447</v>
      </c>
      <c r="B137" s="125" t="s">
        <v>448</v>
      </c>
      <c r="C137" s="69"/>
      <c r="D137" s="57" t="s">
        <v>293</v>
      </c>
      <c r="E137" s="126">
        <v>2010</v>
      </c>
      <c r="F137" s="99">
        <v>224243.3</v>
      </c>
      <c r="G137" s="124" t="s">
        <v>120</v>
      </c>
      <c r="H137" s="93"/>
      <c r="I137" s="62" t="s">
        <v>427</v>
      </c>
      <c r="J137" s="16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16"/>
      <c r="W137" s="98"/>
      <c r="X137" s="98"/>
      <c r="Y137" s="98"/>
      <c r="Z137" s="98"/>
      <c r="AA137" s="98"/>
      <c r="AB137" s="98"/>
      <c r="AC137" s="98"/>
    </row>
    <row r="138" spans="1:29" ht="25.5">
      <c r="A138" s="16" t="s">
        <v>184</v>
      </c>
      <c r="B138" s="69" t="s">
        <v>449</v>
      </c>
      <c r="C138" s="69"/>
      <c r="D138" s="69" t="s">
        <v>293</v>
      </c>
      <c r="E138" s="16">
        <v>2010</v>
      </c>
      <c r="F138" s="99">
        <v>1031322.75</v>
      </c>
      <c r="G138" s="124" t="s">
        <v>120</v>
      </c>
      <c r="H138" s="93" t="s">
        <v>450</v>
      </c>
      <c r="I138" s="62" t="s">
        <v>451</v>
      </c>
      <c r="J138" s="16">
        <v>17</v>
      </c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16">
        <v>17</v>
      </c>
      <c r="W138" s="98"/>
      <c r="X138" s="98"/>
      <c r="Y138" s="98"/>
      <c r="Z138" s="98"/>
      <c r="AA138" s="98"/>
      <c r="AB138" s="98"/>
      <c r="AC138" s="98"/>
    </row>
    <row r="139" spans="1:29" s="68" customFormat="1" ht="12.75" customHeight="1">
      <c r="A139" s="291" t="s">
        <v>355</v>
      </c>
      <c r="B139" s="291"/>
      <c r="C139" s="88"/>
      <c r="D139" s="88"/>
      <c r="E139" s="16"/>
      <c r="F139" s="89">
        <f>SUM(F121:F138)</f>
        <v>7611966.1099999985</v>
      </c>
      <c r="G139" s="24"/>
      <c r="H139" s="15"/>
      <c r="I139" s="90"/>
      <c r="J139" s="15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</row>
    <row r="140" spans="1:29" s="55" customFormat="1" ht="12.75" customHeight="1">
      <c r="A140" s="292" t="s">
        <v>452</v>
      </c>
      <c r="B140" s="292"/>
      <c r="C140" s="292"/>
      <c r="D140" s="292"/>
      <c r="E140" s="292"/>
      <c r="F140" s="292"/>
      <c r="G140" s="91"/>
      <c r="H140" s="50"/>
      <c r="I140" s="51"/>
      <c r="J140" s="50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</row>
    <row r="141" spans="1:29" ht="51">
      <c r="A141" s="58" t="s">
        <v>115</v>
      </c>
      <c r="B141" s="57" t="s">
        <v>453</v>
      </c>
      <c r="C141" s="57" t="s">
        <v>454</v>
      </c>
      <c r="D141" s="57" t="s">
        <v>293</v>
      </c>
      <c r="E141" s="58">
        <v>1981</v>
      </c>
      <c r="F141" s="59">
        <v>3420749.67</v>
      </c>
      <c r="G141" s="124" t="s">
        <v>120</v>
      </c>
      <c r="H141" s="92" t="s">
        <v>455</v>
      </c>
      <c r="I141" s="62" t="s">
        <v>456</v>
      </c>
      <c r="J141" s="16">
        <v>1</v>
      </c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16">
        <v>1</v>
      </c>
      <c r="W141" s="64"/>
      <c r="X141" s="64"/>
      <c r="Y141" s="64"/>
      <c r="Z141" s="64"/>
      <c r="AA141" s="64"/>
      <c r="AB141" s="98"/>
      <c r="AC141" s="98"/>
    </row>
    <row r="142" spans="1:29" ht="12.75">
      <c r="A142" s="16" t="s">
        <v>127</v>
      </c>
      <c r="B142" s="69" t="s">
        <v>457</v>
      </c>
      <c r="C142" s="69"/>
      <c r="D142" s="69" t="s">
        <v>293</v>
      </c>
      <c r="E142" s="16">
        <v>1981</v>
      </c>
      <c r="F142" s="99">
        <v>12415.32</v>
      </c>
      <c r="G142" s="124" t="s">
        <v>120</v>
      </c>
      <c r="H142" s="93"/>
      <c r="I142" s="70"/>
      <c r="J142" s="16">
        <v>2</v>
      </c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16">
        <v>2</v>
      </c>
      <c r="W142" s="64"/>
      <c r="X142" s="64"/>
      <c r="Y142" s="64"/>
      <c r="Z142" s="64"/>
      <c r="AA142" s="64"/>
      <c r="AB142" s="98"/>
      <c r="AC142" s="98"/>
    </row>
    <row r="143" spans="1:29" ht="25.5">
      <c r="A143" s="16" t="s">
        <v>134</v>
      </c>
      <c r="B143" s="69" t="s">
        <v>458</v>
      </c>
      <c r="C143" s="69" t="s">
        <v>459</v>
      </c>
      <c r="D143" s="69" t="s">
        <v>293</v>
      </c>
      <c r="E143" s="16">
        <v>2009</v>
      </c>
      <c r="F143" s="99">
        <v>1086419.71</v>
      </c>
      <c r="G143" s="124" t="s">
        <v>120</v>
      </c>
      <c r="H143" s="93" t="s">
        <v>460</v>
      </c>
      <c r="I143" s="70"/>
      <c r="J143" s="16">
        <v>3</v>
      </c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16">
        <v>3</v>
      </c>
      <c r="W143" s="64"/>
      <c r="X143" s="64"/>
      <c r="Y143" s="64"/>
      <c r="Z143" s="64"/>
      <c r="AA143" s="64"/>
      <c r="AB143" s="98"/>
      <c r="AC143" s="98"/>
    </row>
    <row r="144" spans="1:29" s="68" customFormat="1" ht="12.75" customHeight="1">
      <c r="A144" s="291" t="s">
        <v>355</v>
      </c>
      <c r="B144" s="291"/>
      <c r="C144" s="88"/>
      <c r="D144" s="88"/>
      <c r="E144" s="16"/>
      <c r="F144" s="89">
        <f>SUM(F141:F143)</f>
        <v>4519584.699999999</v>
      </c>
      <c r="G144" s="24"/>
      <c r="H144" s="15"/>
      <c r="I144" s="90"/>
      <c r="J144" s="15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</row>
    <row r="145" spans="1:29" s="68" customFormat="1" ht="12.75">
      <c r="A145" s="127"/>
      <c r="B145" s="128"/>
      <c r="C145" s="128"/>
      <c r="D145" s="129"/>
      <c r="E145" s="130"/>
      <c r="F145" s="131"/>
      <c r="G145" s="131"/>
      <c r="H145" s="132"/>
      <c r="I145" s="132"/>
      <c r="J145" s="15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</row>
    <row r="146" spans="1:29" s="68" customFormat="1" ht="12.75">
      <c r="A146" s="13"/>
      <c r="B146" s="38"/>
      <c r="C146" s="38"/>
      <c r="D146" s="39"/>
      <c r="E146" s="133" t="s">
        <v>461</v>
      </c>
      <c r="F146" s="134">
        <f>F61+F65+F83+F89+F93+F97+F104+F108+F112+F119+F144+F139</f>
        <v>72929926.16</v>
      </c>
      <c r="G146" s="40"/>
      <c r="H146" s="13"/>
      <c r="I146" s="135"/>
      <c r="J146" s="15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</row>
    <row r="147" spans="1:29" s="68" customFormat="1" ht="12.75">
      <c r="A147" s="13"/>
      <c r="B147" s="38"/>
      <c r="C147" s="38"/>
      <c r="D147" s="39"/>
      <c r="E147" s="13"/>
      <c r="F147" s="40"/>
      <c r="G147" s="40"/>
      <c r="H147" s="13"/>
      <c r="I147" s="135"/>
      <c r="J147" s="135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</row>
    <row r="148" spans="1:29" s="68" customFormat="1" ht="12.75">
      <c r="A148" s="13"/>
      <c r="B148" s="38"/>
      <c r="C148" s="38"/>
      <c r="D148" s="39"/>
      <c r="E148" s="13"/>
      <c r="F148" s="40"/>
      <c r="G148" s="40"/>
      <c r="H148" s="13"/>
      <c r="I148" s="135"/>
      <c r="J148" s="135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</row>
    <row r="149" spans="1:29" s="68" customFormat="1" ht="12.75">
      <c r="A149" s="13"/>
      <c r="B149" s="38"/>
      <c r="C149" s="38"/>
      <c r="D149" s="39"/>
      <c r="E149" s="13"/>
      <c r="F149" s="40"/>
      <c r="G149" s="40"/>
      <c r="H149" s="13"/>
      <c r="I149" s="135"/>
      <c r="J149" s="135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</row>
    <row r="151" spans="1:29" s="68" customFormat="1" ht="12.75">
      <c r="A151" s="13"/>
      <c r="B151" s="38"/>
      <c r="C151" s="38"/>
      <c r="D151" s="39"/>
      <c r="E151" s="13"/>
      <c r="F151" s="40"/>
      <c r="G151" s="40"/>
      <c r="H151" s="13"/>
      <c r="I151" s="135"/>
      <c r="J151" s="135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</row>
    <row r="152" spans="1:29" s="68" customFormat="1" ht="12.75">
      <c r="A152" s="13"/>
      <c r="B152" s="38"/>
      <c r="C152" s="38"/>
      <c r="D152" s="39"/>
      <c r="E152" s="13"/>
      <c r="F152" s="40"/>
      <c r="G152" s="40"/>
      <c r="H152" s="13"/>
      <c r="I152" s="135"/>
      <c r="J152" s="135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</row>
  </sheetData>
  <sheetProtection/>
  <mergeCells count="46">
    <mergeCell ref="G3:G4"/>
    <mergeCell ref="H3:H4"/>
    <mergeCell ref="I3:I4"/>
    <mergeCell ref="P3:U3"/>
    <mergeCell ref="V3:V4"/>
    <mergeCell ref="W3:W4"/>
    <mergeCell ref="A2:I2"/>
    <mergeCell ref="A3:A4"/>
    <mergeCell ref="B3:B4"/>
    <mergeCell ref="C3:C4"/>
    <mergeCell ref="D3:D4"/>
    <mergeCell ref="E3:E4"/>
    <mergeCell ref="F3:F4"/>
    <mergeCell ref="AA3:AA4"/>
    <mergeCell ref="AB3:AB4"/>
    <mergeCell ref="AC3:AC4"/>
    <mergeCell ref="A5:B5"/>
    <mergeCell ref="K12:K16"/>
    <mergeCell ref="L12:L16"/>
    <mergeCell ref="M12:M16"/>
    <mergeCell ref="J3:J4"/>
    <mergeCell ref="K3:M3"/>
    <mergeCell ref="O3:O4"/>
    <mergeCell ref="A61:B61"/>
    <mergeCell ref="A62:F62"/>
    <mergeCell ref="A65:B65"/>
    <mergeCell ref="A66:F66"/>
    <mergeCell ref="A83:E83"/>
    <mergeCell ref="A84:F84"/>
    <mergeCell ref="A113:F113"/>
    <mergeCell ref="A85:F85"/>
    <mergeCell ref="A89:B89"/>
    <mergeCell ref="A90:F90"/>
    <mergeCell ref="A91:F91"/>
    <mergeCell ref="A93:B93"/>
    <mergeCell ref="A94:F94"/>
    <mergeCell ref="A119:B119"/>
    <mergeCell ref="A120:F120"/>
    <mergeCell ref="A139:B139"/>
    <mergeCell ref="A140:F140"/>
    <mergeCell ref="A144:B144"/>
    <mergeCell ref="A98:F98"/>
    <mergeCell ref="A105:F105"/>
    <mergeCell ref="A108:B108"/>
    <mergeCell ref="A109:F109"/>
    <mergeCell ref="A112:B112"/>
  </mergeCells>
  <printOptions/>
  <pageMargins left="0.15763888888888888" right="0.7875" top="0.2361111111111111" bottom="0.5118055555555555" header="0.5118055555555555" footer="0.5118055555555555"/>
  <pageSetup horizontalDpi="300" verticalDpi="300" orientation="landscape" paperSize="9" scale="16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08"/>
  <sheetViews>
    <sheetView view="pageBreakPreview" zoomScaleSheetLayoutView="100" zoomScalePageLayoutView="0" workbookViewId="0" topLeftCell="A355">
      <selection activeCell="B388" sqref="B388"/>
    </sheetView>
  </sheetViews>
  <sheetFormatPr defaultColWidth="9.140625" defaultRowHeight="12.75"/>
  <cols>
    <col min="1" max="1" width="4.7109375" style="137" customWidth="1"/>
    <col min="2" max="2" width="34.421875" style="97" customWidth="1"/>
    <col min="3" max="3" width="10.28125" style="13" customWidth="1"/>
    <col min="4" max="4" width="15.57421875" style="138" customWidth="1"/>
    <col min="5" max="5" width="12.421875" style="139" customWidth="1"/>
    <col min="6" max="6" width="11.140625" style="137" customWidth="1"/>
    <col min="7" max="16384" width="9.140625" style="137" customWidth="1"/>
  </cols>
  <sheetData>
    <row r="1" spans="1:4" ht="12.75">
      <c r="A1" s="140" t="s">
        <v>462</v>
      </c>
      <c r="B1" s="141"/>
      <c r="C1" s="46"/>
      <c r="D1" s="142"/>
    </row>
    <row r="2" spans="1:4" ht="12.75">
      <c r="A2" s="139"/>
      <c r="B2" s="141"/>
      <c r="C2" s="46"/>
      <c r="D2" s="143"/>
    </row>
    <row r="3" spans="1:4" ht="12.75">
      <c r="A3" s="310" t="s">
        <v>463</v>
      </c>
      <c r="B3" s="310"/>
      <c r="C3" s="310"/>
      <c r="D3" s="310"/>
    </row>
    <row r="4" spans="1:4" ht="25.5">
      <c r="A4" s="43" t="s">
        <v>464</v>
      </c>
      <c r="B4" s="43" t="s">
        <v>465</v>
      </c>
      <c r="C4" s="43" t="s">
        <v>466</v>
      </c>
      <c r="D4" s="144" t="s">
        <v>467</v>
      </c>
    </row>
    <row r="5" spans="1:4" ht="12.75">
      <c r="A5" s="308" t="s">
        <v>114</v>
      </c>
      <c r="B5" s="308"/>
      <c r="C5" s="308"/>
      <c r="D5" s="308"/>
    </row>
    <row r="6" spans="1:5" s="94" customFormat="1" ht="12.75">
      <c r="A6" s="16" t="s">
        <v>115</v>
      </c>
      <c r="B6" s="145" t="s">
        <v>468</v>
      </c>
      <c r="C6" s="16">
        <v>2007</v>
      </c>
      <c r="D6" s="146">
        <v>3560</v>
      </c>
      <c r="E6" s="147"/>
    </row>
    <row r="7" spans="1:5" s="94" customFormat="1" ht="12.75">
      <c r="A7" s="16" t="s">
        <v>127</v>
      </c>
      <c r="B7" s="145" t="s">
        <v>469</v>
      </c>
      <c r="C7" s="16">
        <v>2007</v>
      </c>
      <c r="D7" s="146">
        <v>3560</v>
      </c>
      <c r="E7" s="147"/>
    </row>
    <row r="8" spans="1:5" s="94" customFormat="1" ht="12.75">
      <c r="A8" s="16" t="s">
        <v>134</v>
      </c>
      <c r="B8" s="145" t="s">
        <v>470</v>
      </c>
      <c r="C8" s="16">
        <v>2007</v>
      </c>
      <c r="D8" s="146">
        <v>3560</v>
      </c>
      <c r="E8" s="147"/>
    </row>
    <row r="9" spans="1:5" s="94" customFormat="1" ht="12.75">
      <c r="A9" s="16" t="s">
        <v>141</v>
      </c>
      <c r="B9" s="145" t="s">
        <v>471</v>
      </c>
      <c r="C9" s="16">
        <v>2007</v>
      </c>
      <c r="D9" s="146">
        <v>4120</v>
      </c>
      <c r="E9" s="147"/>
    </row>
    <row r="10" spans="1:5" s="94" customFormat="1" ht="12.75">
      <c r="A10" s="16" t="s">
        <v>145</v>
      </c>
      <c r="B10" s="145" t="s">
        <v>472</v>
      </c>
      <c r="C10" s="16">
        <v>2007</v>
      </c>
      <c r="D10" s="146">
        <v>720</v>
      </c>
      <c r="E10" s="147"/>
    </row>
    <row r="11" spans="1:5" s="94" customFormat="1" ht="12.75">
      <c r="A11" s="16" t="s">
        <v>151</v>
      </c>
      <c r="B11" s="145" t="s">
        <v>472</v>
      </c>
      <c r="C11" s="16">
        <v>2007</v>
      </c>
      <c r="D11" s="146">
        <v>790</v>
      </c>
      <c r="E11" s="147"/>
    </row>
    <row r="12" spans="1:5" s="94" customFormat="1" ht="12.75">
      <c r="A12" s="16" t="s">
        <v>155</v>
      </c>
      <c r="B12" s="145" t="s">
        <v>473</v>
      </c>
      <c r="C12" s="16">
        <v>2008</v>
      </c>
      <c r="D12" s="146">
        <v>2430</v>
      </c>
      <c r="E12" s="147"/>
    </row>
    <row r="13" spans="1:5" s="94" customFormat="1" ht="12.75">
      <c r="A13" s="16" t="s">
        <v>162</v>
      </c>
      <c r="B13" s="145" t="s">
        <v>474</v>
      </c>
      <c r="C13" s="16">
        <v>2008</v>
      </c>
      <c r="D13" s="146">
        <v>7999.54</v>
      </c>
      <c r="E13" s="147"/>
    </row>
    <row r="14" spans="1:5" s="94" customFormat="1" ht="12.75">
      <c r="A14" s="16" t="s">
        <v>164</v>
      </c>
      <c r="B14" s="145" t="s">
        <v>475</v>
      </c>
      <c r="C14" s="16">
        <v>2008</v>
      </c>
      <c r="D14" s="146">
        <v>671</v>
      </c>
      <c r="E14" s="147"/>
    </row>
    <row r="15" spans="1:5" s="94" customFormat="1" ht="12.75">
      <c r="A15" s="16" t="s">
        <v>166</v>
      </c>
      <c r="B15" s="145" t="s">
        <v>475</v>
      </c>
      <c r="C15" s="16">
        <v>2008</v>
      </c>
      <c r="D15" s="146">
        <v>671</v>
      </c>
      <c r="E15" s="147"/>
    </row>
    <row r="16" spans="1:5" s="94" customFormat="1" ht="12.75">
      <c r="A16" s="16" t="s">
        <v>168</v>
      </c>
      <c r="B16" s="145" t="s">
        <v>476</v>
      </c>
      <c r="C16" s="16">
        <v>2008</v>
      </c>
      <c r="D16" s="146">
        <v>400.16</v>
      </c>
      <c r="E16" s="147"/>
    </row>
    <row r="17" spans="1:5" s="94" customFormat="1" ht="12.75">
      <c r="A17" s="16" t="s">
        <v>170</v>
      </c>
      <c r="B17" s="145" t="s">
        <v>477</v>
      </c>
      <c r="C17" s="16">
        <v>2008</v>
      </c>
      <c r="D17" s="146">
        <v>671</v>
      </c>
      <c r="E17" s="147"/>
    </row>
    <row r="18" spans="1:5" s="94" customFormat="1" ht="12.75">
      <c r="A18" s="16" t="s">
        <v>174</v>
      </c>
      <c r="B18" s="145" t="s">
        <v>478</v>
      </c>
      <c r="C18" s="16">
        <v>2008</v>
      </c>
      <c r="D18" s="146">
        <v>400.16</v>
      </c>
      <c r="E18" s="147"/>
    </row>
    <row r="19" spans="1:5" s="94" customFormat="1" ht="12.75">
      <c r="A19" s="16" t="s">
        <v>176</v>
      </c>
      <c r="B19" s="145" t="s">
        <v>479</v>
      </c>
      <c r="C19" s="16">
        <v>2008</v>
      </c>
      <c r="D19" s="146">
        <v>1248.67</v>
      </c>
      <c r="E19" s="147"/>
    </row>
    <row r="20" spans="1:5" s="94" customFormat="1" ht="12.75">
      <c r="A20" s="16" t="s">
        <v>179</v>
      </c>
      <c r="B20" s="145" t="s">
        <v>475</v>
      </c>
      <c r="C20" s="16">
        <v>2008</v>
      </c>
      <c r="D20" s="146">
        <v>520.33</v>
      </c>
      <c r="E20" s="147"/>
    </row>
    <row r="21" spans="1:5" s="94" customFormat="1" ht="12.75">
      <c r="A21" s="16" t="s">
        <v>182</v>
      </c>
      <c r="B21" s="145" t="s">
        <v>478</v>
      </c>
      <c r="C21" s="16">
        <v>2008</v>
      </c>
      <c r="D21" s="146">
        <v>400.16</v>
      </c>
      <c r="E21" s="147"/>
    </row>
    <row r="22" spans="1:5" s="94" customFormat="1" ht="12.75">
      <c r="A22" s="16" t="s">
        <v>447</v>
      </c>
      <c r="B22" s="145" t="s">
        <v>471</v>
      </c>
      <c r="C22" s="16">
        <v>2008</v>
      </c>
      <c r="D22" s="146">
        <v>1248.67</v>
      </c>
      <c r="E22" s="147"/>
    </row>
    <row r="23" spans="1:5" s="94" customFormat="1" ht="12.75">
      <c r="A23" s="16" t="s">
        <v>184</v>
      </c>
      <c r="B23" s="145" t="s">
        <v>475</v>
      </c>
      <c r="C23" s="16">
        <v>2008</v>
      </c>
      <c r="D23" s="146">
        <v>520.33</v>
      </c>
      <c r="E23" s="147"/>
    </row>
    <row r="24" spans="1:5" s="94" customFormat="1" ht="12.75">
      <c r="A24" s="16" t="s">
        <v>189</v>
      </c>
      <c r="B24" s="145" t="s">
        <v>478</v>
      </c>
      <c r="C24" s="16">
        <v>2008</v>
      </c>
      <c r="D24" s="146">
        <v>400.16</v>
      </c>
      <c r="E24" s="147"/>
    </row>
    <row r="25" spans="1:5" s="94" customFormat="1" ht="12.75">
      <c r="A25" s="16" t="s">
        <v>192</v>
      </c>
      <c r="B25" s="145" t="s">
        <v>480</v>
      </c>
      <c r="C25" s="16">
        <v>2008</v>
      </c>
      <c r="D25" s="146">
        <v>314.76</v>
      </c>
      <c r="E25" s="147"/>
    </row>
    <row r="26" spans="1:5" s="94" customFormat="1" ht="12.75">
      <c r="A26" s="16" t="s">
        <v>194</v>
      </c>
      <c r="B26" s="145" t="s">
        <v>475</v>
      </c>
      <c r="C26" s="16">
        <v>2008</v>
      </c>
      <c r="D26" s="146">
        <v>624.64</v>
      </c>
      <c r="E26" s="147"/>
    </row>
    <row r="27" spans="1:5" s="94" customFormat="1" ht="12.75">
      <c r="A27" s="16" t="s">
        <v>195</v>
      </c>
      <c r="B27" s="145" t="s">
        <v>475</v>
      </c>
      <c r="C27" s="16">
        <v>2008</v>
      </c>
      <c r="D27" s="146">
        <v>624.64</v>
      </c>
      <c r="E27" s="147"/>
    </row>
    <row r="28" spans="1:5" s="94" customFormat="1" ht="12.75">
      <c r="A28" s="16" t="s">
        <v>201</v>
      </c>
      <c r="B28" s="145" t="s">
        <v>475</v>
      </c>
      <c r="C28" s="16">
        <v>2008</v>
      </c>
      <c r="D28" s="146">
        <v>624.64</v>
      </c>
      <c r="E28" s="147"/>
    </row>
    <row r="29" spans="1:5" s="94" customFormat="1" ht="12.75">
      <c r="A29" s="16" t="s">
        <v>205</v>
      </c>
      <c r="B29" s="145" t="s">
        <v>475</v>
      </c>
      <c r="C29" s="16">
        <v>2008</v>
      </c>
      <c r="D29" s="146">
        <v>624.64</v>
      </c>
      <c r="E29" s="147"/>
    </row>
    <row r="30" spans="1:5" s="94" customFormat="1" ht="12.75">
      <c r="A30" s="16" t="s">
        <v>210</v>
      </c>
      <c r="B30" s="145" t="s">
        <v>481</v>
      </c>
      <c r="C30" s="16">
        <v>2008</v>
      </c>
      <c r="D30" s="146">
        <v>908.9</v>
      </c>
      <c r="E30" s="147"/>
    </row>
    <row r="31" spans="1:5" s="94" customFormat="1" ht="12.75">
      <c r="A31" s="16" t="s">
        <v>211</v>
      </c>
      <c r="B31" s="145" t="s">
        <v>482</v>
      </c>
      <c r="C31" s="16">
        <v>2008</v>
      </c>
      <c r="D31" s="146">
        <v>427</v>
      </c>
      <c r="E31" s="147"/>
    </row>
    <row r="32" spans="1:5" s="94" customFormat="1" ht="12.75">
      <c r="A32" s="16" t="s">
        <v>216</v>
      </c>
      <c r="B32" s="145" t="s">
        <v>475</v>
      </c>
      <c r="C32" s="16">
        <v>2008</v>
      </c>
      <c r="D32" s="146">
        <v>624.64</v>
      </c>
      <c r="E32" s="147"/>
    </row>
    <row r="33" spans="1:5" s="94" customFormat="1" ht="12.75">
      <c r="A33" s="16" t="s">
        <v>222</v>
      </c>
      <c r="B33" s="145" t="s">
        <v>483</v>
      </c>
      <c r="C33" s="16">
        <v>2008</v>
      </c>
      <c r="D33" s="146">
        <v>3129.3</v>
      </c>
      <c r="E33" s="147"/>
    </row>
    <row r="34" spans="1:5" s="94" customFormat="1" ht="12.75">
      <c r="A34" s="16" t="s">
        <v>226</v>
      </c>
      <c r="B34" s="145" t="s">
        <v>484</v>
      </c>
      <c r="C34" s="16">
        <v>2008</v>
      </c>
      <c r="D34" s="146">
        <v>1976.4</v>
      </c>
      <c r="E34" s="147"/>
    </row>
    <row r="35" spans="1:5" s="94" customFormat="1" ht="12.75">
      <c r="A35" s="16" t="s">
        <v>230</v>
      </c>
      <c r="B35" s="145" t="s">
        <v>485</v>
      </c>
      <c r="C35" s="16">
        <v>2008</v>
      </c>
      <c r="D35" s="146">
        <v>457.5</v>
      </c>
      <c r="E35" s="147"/>
    </row>
    <row r="36" spans="1:5" s="94" customFormat="1" ht="12.75">
      <c r="A36" s="16" t="s">
        <v>232</v>
      </c>
      <c r="B36" s="145" t="s">
        <v>485</v>
      </c>
      <c r="C36" s="16">
        <v>2008</v>
      </c>
      <c r="D36" s="146">
        <v>457.5</v>
      </c>
      <c r="E36" s="147"/>
    </row>
    <row r="37" spans="1:5" s="94" customFormat="1" ht="12.75">
      <c r="A37" s="16" t="s">
        <v>235</v>
      </c>
      <c r="B37" s="145" t="s">
        <v>486</v>
      </c>
      <c r="C37" s="16">
        <v>2009</v>
      </c>
      <c r="D37" s="146">
        <v>5000</v>
      </c>
      <c r="E37" s="147"/>
    </row>
    <row r="38" spans="1:5" s="94" customFormat="1" ht="12.75">
      <c r="A38" s="16" t="s">
        <v>237</v>
      </c>
      <c r="B38" s="145" t="s">
        <v>487</v>
      </c>
      <c r="C38" s="16">
        <v>2009</v>
      </c>
      <c r="D38" s="146">
        <v>21239.5</v>
      </c>
      <c r="E38" s="147"/>
    </row>
    <row r="39" spans="1:5" s="94" customFormat="1" ht="12.75">
      <c r="A39" s="16" t="s">
        <v>240</v>
      </c>
      <c r="B39" s="145" t="s">
        <v>474</v>
      </c>
      <c r="C39" s="16">
        <v>2009</v>
      </c>
      <c r="D39" s="146">
        <v>9997.9</v>
      </c>
      <c r="E39" s="147"/>
    </row>
    <row r="40" spans="1:5" s="94" customFormat="1" ht="12.75">
      <c r="A40" s="16" t="s">
        <v>242</v>
      </c>
      <c r="B40" s="145" t="s">
        <v>488</v>
      </c>
      <c r="C40" s="16">
        <v>2009</v>
      </c>
      <c r="D40" s="146">
        <v>6995.6</v>
      </c>
      <c r="E40" s="147"/>
    </row>
    <row r="41" spans="1:5" s="94" customFormat="1" ht="12.75">
      <c r="A41" s="16" t="s">
        <v>243</v>
      </c>
      <c r="B41" s="145" t="s">
        <v>489</v>
      </c>
      <c r="C41" s="16">
        <v>2008</v>
      </c>
      <c r="D41" s="146">
        <v>107177</v>
      </c>
      <c r="E41" s="147"/>
    </row>
    <row r="42" spans="1:5" s="94" customFormat="1" ht="12.75">
      <c r="A42" s="16" t="s">
        <v>245</v>
      </c>
      <c r="B42" s="145" t="s">
        <v>490</v>
      </c>
      <c r="C42" s="16">
        <v>2009</v>
      </c>
      <c r="D42" s="146">
        <v>51430.32</v>
      </c>
      <c r="E42" s="147"/>
    </row>
    <row r="43" spans="1:5" s="94" customFormat="1" ht="12.75">
      <c r="A43" s="16" t="s">
        <v>247</v>
      </c>
      <c r="B43" s="145" t="s">
        <v>491</v>
      </c>
      <c r="C43" s="16">
        <v>2010</v>
      </c>
      <c r="D43" s="146">
        <v>18449.3</v>
      </c>
      <c r="E43" s="147"/>
    </row>
    <row r="44" spans="1:5" s="94" customFormat="1" ht="12.75">
      <c r="A44" s="16" t="s">
        <v>249</v>
      </c>
      <c r="B44" s="145" t="s">
        <v>491</v>
      </c>
      <c r="C44" s="16">
        <v>2010</v>
      </c>
      <c r="D44" s="146">
        <v>73905.76</v>
      </c>
      <c r="E44" s="147"/>
    </row>
    <row r="45" spans="1:5" s="94" customFormat="1" ht="12.75">
      <c r="A45" s="16" t="s">
        <v>252</v>
      </c>
      <c r="B45" s="145" t="s">
        <v>492</v>
      </c>
      <c r="C45" s="16">
        <v>2010</v>
      </c>
      <c r="D45" s="146">
        <v>4771.38</v>
      </c>
      <c r="E45" s="147"/>
    </row>
    <row r="46" spans="1:5" s="94" customFormat="1" ht="12.75">
      <c r="A46" s="16" t="s">
        <v>254</v>
      </c>
      <c r="B46" s="145" t="s">
        <v>493</v>
      </c>
      <c r="C46" s="16">
        <v>2010</v>
      </c>
      <c r="D46" s="146">
        <v>4475.58</v>
      </c>
      <c r="E46" s="147"/>
    </row>
    <row r="47" spans="1:5" s="94" customFormat="1" ht="12.75">
      <c r="A47" s="16" t="s">
        <v>256</v>
      </c>
      <c r="B47" s="145" t="s">
        <v>494</v>
      </c>
      <c r="C47" s="16">
        <v>2010</v>
      </c>
      <c r="D47" s="146">
        <v>2520.75</v>
      </c>
      <c r="E47" s="147"/>
    </row>
    <row r="48" spans="1:5" s="94" customFormat="1" ht="12.75">
      <c r="A48" s="16" t="s">
        <v>258</v>
      </c>
      <c r="B48" s="145" t="s">
        <v>495</v>
      </c>
      <c r="C48" s="16">
        <v>2010</v>
      </c>
      <c r="D48" s="146">
        <v>2102.75</v>
      </c>
      <c r="E48" s="147"/>
    </row>
    <row r="49" spans="1:5" s="94" customFormat="1" ht="12.75">
      <c r="A49" s="16" t="s">
        <v>261</v>
      </c>
      <c r="B49" s="145" t="s">
        <v>496</v>
      </c>
      <c r="C49" s="16">
        <v>2010</v>
      </c>
      <c r="D49" s="146">
        <v>925.98</v>
      </c>
      <c r="E49" s="147"/>
    </row>
    <row r="50" spans="1:5" s="94" customFormat="1" ht="12.75">
      <c r="A50" s="16" t="s">
        <v>264</v>
      </c>
      <c r="B50" s="145" t="s">
        <v>497</v>
      </c>
      <c r="C50" s="16">
        <v>2010</v>
      </c>
      <c r="D50" s="146">
        <v>925.98</v>
      </c>
      <c r="E50" s="147"/>
    </row>
    <row r="51" spans="1:5" s="94" customFormat="1" ht="25.5">
      <c r="A51" s="16" t="s">
        <v>266</v>
      </c>
      <c r="B51" s="145" t="s">
        <v>498</v>
      </c>
      <c r="C51" s="16">
        <v>2011</v>
      </c>
      <c r="D51" s="146">
        <v>359843.88</v>
      </c>
      <c r="E51" s="147"/>
    </row>
    <row r="52" spans="1:5" s="94" customFormat="1" ht="12.75">
      <c r="A52" s="16" t="s">
        <v>268</v>
      </c>
      <c r="B52" s="145" t="s">
        <v>499</v>
      </c>
      <c r="C52" s="16">
        <v>2011</v>
      </c>
      <c r="D52" s="146">
        <v>32595</v>
      </c>
      <c r="E52" s="147"/>
    </row>
    <row r="53" spans="1:5" s="94" customFormat="1" ht="12.75">
      <c r="A53" s="16"/>
      <c r="B53" s="88" t="s">
        <v>290</v>
      </c>
      <c r="C53" s="16"/>
      <c r="D53" s="144">
        <f>SUM(D6:D52)</f>
        <v>747042.42</v>
      </c>
      <c r="E53" s="147"/>
    </row>
    <row r="54" spans="1:4" ht="12.75">
      <c r="A54" s="308" t="s">
        <v>291</v>
      </c>
      <c r="B54" s="308"/>
      <c r="C54" s="308"/>
      <c r="D54" s="308"/>
    </row>
    <row r="55" spans="1:5" s="94" customFormat="1" ht="12.75">
      <c r="A55" s="16" t="s">
        <v>115</v>
      </c>
      <c r="B55" s="57" t="s">
        <v>500</v>
      </c>
      <c r="C55" s="58">
        <v>2008</v>
      </c>
      <c r="D55" s="146">
        <v>8000</v>
      </c>
      <c r="E55" s="147"/>
    </row>
    <row r="56" spans="1:5" s="94" customFormat="1" ht="12.75">
      <c r="A56" s="16" t="s">
        <v>127</v>
      </c>
      <c r="B56" s="57" t="s">
        <v>501</v>
      </c>
      <c r="C56" s="58">
        <v>2008</v>
      </c>
      <c r="D56" s="146">
        <v>3485</v>
      </c>
      <c r="E56" s="147"/>
    </row>
    <row r="57" spans="1:5" s="94" customFormat="1" ht="12.75">
      <c r="A57" s="16" t="s">
        <v>134</v>
      </c>
      <c r="B57" s="69" t="s">
        <v>500</v>
      </c>
      <c r="C57" s="16">
        <v>2009</v>
      </c>
      <c r="D57" s="146">
        <v>10632.59</v>
      </c>
      <c r="E57" s="147"/>
    </row>
    <row r="58" spans="1:5" s="94" customFormat="1" ht="12.75">
      <c r="A58" s="16" t="s">
        <v>141</v>
      </c>
      <c r="B58" s="69" t="s">
        <v>502</v>
      </c>
      <c r="C58" s="16">
        <v>2010</v>
      </c>
      <c r="D58" s="146">
        <v>2680</v>
      </c>
      <c r="E58" s="147"/>
    </row>
    <row r="59" spans="1:5" s="94" customFormat="1" ht="12.75">
      <c r="A59" s="16" t="s">
        <v>145</v>
      </c>
      <c r="B59" s="69" t="s">
        <v>502</v>
      </c>
      <c r="C59" s="16">
        <v>2011</v>
      </c>
      <c r="D59" s="146">
        <v>2191</v>
      </c>
      <c r="E59" s="147"/>
    </row>
    <row r="60" spans="1:5" s="94" customFormat="1" ht="12.75">
      <c r="A60" s="16" t="s">
        <v>151</v>
      </c>
      <c r="B60" s="69" t="s">
        <v>502</v>
      </c>
      <c r="C60" s="16">
        <v>2011</v>
      </c>
      <c r="D60" s="146">
        <v>2462.54</v>
      </c>
      <c r="E60" s="147"/>
    </row>
    <row r="61" spans="1:5" s="94" customFormat="1" ht="12.75">
      <c r="A61" s="16" t="s">
        <v>155</v>
      </c>
      <c r="B61" s="69" t="s">
        <v>500</v>
      </c>
      <c r="C61" s="16">
        <v>2011</v>
      </c>
      <c r="D61" s="146">
        <v>2630</v>
      </c>
      <c r="E61" s="147"/>
    </row>
    <row r="62" spans="1:5" s="94" customFormat="1" ht="12.75">
      <c r="A62" s="16" t="s">
        <v>162</v>
      </c>
      <c r="B62" s="69" t="s">
        <v>503</v>
      </c>
      <c r="C62" s="16">
        <v>2012</v>
      </c>
      <c r="D62" s="146">
        <v>1350</v>
      </c>
      <c r="E62" s="147"/>
    </row>
    <row r="63" spans="1:5" s="94" customFormat="1" ht="12.75">
      <c r="A63" s="16" t="s">
        <v>164</v>
      </c>
      <c r="B63" s="69" t="s">
        <v>504</v>
      </c>
      <c r="C63" s="16">
        <v>2012</v>
      </c>
      <c r="D63" s="146">
        <v>2490</v>
      </c>
      <c r="E63" s="147"/>
    </row>
    <row r="64" spans="1:5" s="94" customFormat="1" ht="12.75">
      <c r="A64" s="16"/>
      <c r="B64" s="88" t="s">
        <v>290</v>
      </c>
      <c r="C64" s="16"/>
      <c r="D64" s="144">
        <f>SUM(D55:D63)</f>
        <v>35921.130000000005</v>
      </c>
      <c r="E64" s="147"/>
    </row>
    <row r="65" spans="1:5" s="94" customFormat="1" ht="12" customHeight="1">
      <c r="A65" s="308" t="s">
        <v>297</v>
      </c>
      <c r="B65" s="308"/>
      <c r="C65" s="308"/>
      <c r="D65" s="308"/>
      <c r="E65" s="147"/>
    </row>
    <row r="66" spans="1:5" s="94" customFormat="1" ht="12.75">
      <c r="A66" s="82" t="s">
        <v>115</v>
      </c>
      <c r="B66" s="57" t="s">
        <v>505</v>
      </c>
      <c r="C66" s="58">
        <v>2008</v>
      </c>
      <c r="D66" s="146">
        <v>259</v>
      </c>
      <c r="E66" s="147"/>
    </row>
    <row r="67" spans="1:5" s="94" customFormat="1" ht="12.75">
      <c r="A67" s="82" t="s">
        <v>127</v>
      </c>
      <c r="B67" s="137" t="s">
        <v>506</v>
      </c>
      <c r="C67" s="148">
        <v>2010</v>
      </c>
      <c r="D67" s="146">
        <v>1200</v>
      </c>
      <c r="E67" s="147"/>
    </row>
    <row r="68" spans="1:5" s="94" customFormat="1" ht="12.75">
      <c r="A68" s="82" t="s">
        <v>134</v>
      </c>
      <c r="B68" s="69" t="s">
        <v>506</v>
      </c>
      <c r="C68" s="16">
        <v>2010</v>
      </c>
      <c r="D68" s="146">
        <v>1200</v>
      </c>
      <c r="E68" s="147"/>
    </row>
    <row r="69" spans="1:5" s="94" customFormat="1" ht="12.75">
      <c r="A69" s="82" t="s">
        <v>141</v>
      </c>
      <c r="B69" s="69" t="s">
        <v>506</v>
      </c>
      <c r="C69" s="16">
        <v>2010</v>
      </c>
      <c r="D69" s="146">
        <v>1200</v>
      </c>
      <c r="E69" s="147"/>
    </row>
    <row r="70" spans="1:5" s="94" customFormat="1" ht="12.75">
      <c r="A70" s="82" t="s">
        <v>145</v>
      </c>
      <c r="B70" s="69" t="s">
        <v>507</v>
      </c>
      <c r="C70" s="16">
        <v>2010</v>
      </c>
      <c r="D70" s="146">
        <v>499</v>
      </c>
      <c r="E70" s="147"/>
    </row>
    <row r="71" spans="1:5" s="94" customFormat="1" ht="12.75">
      <c r="A71" s="82" t="s">
        <v>151</v>
      </c>
      <c r="B71" s="149" t="s">
        <v>508</v>
      </c>
      <c r="C71" s="148">
        <v>2011</v>
      </c>
      <c r="D71" s="146">
        <v>2850</v>
      </c>
      <c r="E71" s="147"/>
    </row>
    <row r="72" spans="1:5" s="94" customFormat="1" ht="25.5">
      <c r="A72" s="82" t="s">
        <v>155</v>
      </c>
      <c r="B72" s="69" t="s">
        <v>509</v>
      </c>
      <c r="C72" s="16">
        <v>2011</v>
      </c>
      <c r="D72" s="146">
        <v>820</v>
      </c>
      <c r="E72" s="147"/>
    </row>
    <row r="73" spans="1:5" s="94" customFormat="1" ht="38.25">
      <c r="A73" s="82" t="s">
        <v>162</v>
      </c>
      <c r="B73" s="69" t="s">
        <v>510</v>
      </c>
      <c r="C73" s="16">
        <v>2012</v>
      </c>
      <c r="D73" s="146">
        <v>2999.98</v>
      </c>
      <c r="E73" s="147"/>
    </row>
    <row r="74" spans="1:5" s="94" customFormat="1" ht="12.75">
      <c r="A74" s="150"/>
      <c r="B74" s="43" t="s">
        <v>290</v>
      </c>
      <c r="C74" s="43"/>
      <c r="D74" s="144">
        <f>SUM(D66:D73)</f>
        <v>11027.98</v>
      </c>
      <c r="E74" s="147"/>
    </row>
    <row r="75" spans="1:5" s="94" customFormat="1" ht="12" customHeight="1">
      <c r="A75" s="308" t="s">
        <v>511</v>
      </c>
      <c r="B75" s="308"/>
      <c r="C75" s="308"/>
      <c r="D75" s="308"/>
      <c r="E75" s="147"/>
    </row>
    <row r="76" spans="1:5" s="94" customFormat="1" ht="12.75">
      <c r="A76" s="16" t="s">
        <v>115</v>
      </c>
      <c r="B76" s="57" t="s">
        <v>512</v>
      </c>
      <c r="C76" s="58">
        <v>2009</v>
      </c>
      <c r="D76" s="146">
        <v>1430</v>
      </c>
      <c r="E76" s="147"/>
    </row>
    <row r="77" spans="1:5" s="94" customFormat="1" ht="12.75">
      <c r="A77" s="16" t="s">
        <v>127</v>
      </c>
      <c r="B77" s="69" t="s">
        <v>513</v>
      </c>
      <c r="C77" s="16">
        <v>2010</v>
      </c>
      <c r="D77" s="146">
        <v>700</v>
      </c>
      <c r="E77" s="147"/>
    </row>
    <row r="78" spans="1:5" s="94" customFormat="1" ht="12.75">
      <c r="A78" s="301" t="s">
        <v>290</v>
      </c>
      <c r="B78" s="301" t="s">
        <v>514</v>
      </c>
      <c r="C78" s="16"/>
      <c r="D78" s="144">
        <f>SUM(D76:D77)</f>
        <v>2130</v>
      </c>
      <c r="E78" s="147"/>
    </row>
    <row r="79" spans="1:5" s="94" customFormat="1" ht="12" customHeight="1">
      <c r="A79" s="308" t="s">
        <v>333</v>
      </c>
      <c r="B79" s="308"/>
      <c r="C79" s="308"/>
      <c r="D79" s="308"/>
      <c r="E79" s="147"/>
    </row>
    <row r="80" spans="1:5" s="94" customFormat="1" ht="12.75">
      <c r="A80" s="16" t="s">
        <v>115</v>
      </c>
      <c r="B80" s="57" t="s">
        <v>515</v>
      </c>
      <c r="C80" s="58">
        <v>2008</v>
      </c>
      <c r="D80" s="151">
        <v>2553</v>
      </c>
      <c r="E80" s="147"/>
    </row>
    <row r="81" spans="1:4" ht="12.75">
      <c r="A81" s="16"/>
      <c r="B81" s="301" t="s">
        <v>355</v>
      </c>
      <c r="C81" s="301"/>
      <c r="D81" s="144">
        <f>SUM(D80:D80)</f>
        <v>2553</v>
      </c>
    </row>
    <row r="82" spans="1:4" ht="12" customHeight="1">
      <c r="A82" s="308" t="s">
        <v>516</v>
      </c>
      <c r="B82" s="308"/>
      <c r="C82" s="308"/>
      <c r="D82" s="308"/>
    </row>
    <row r="83" spans="1:4" ht="12.75">
      <c r="A83" s="16" t="s">
        <v>115</v>
      </c>
      <c r="B83" s="57" t="s">
        <v>517</v>
      </c>
      <c r="C83" s="58">
        <v>2009</v>
      </c>
      <c r="D83" s="151">
        <v>2216.9</v>
      </c>
    </row>
    <row r="84" spans="1:4" ht="25.5">
      <c r="A84" s="16" t="s">
        <v>127</v>
      </c>
      <c r="B84" s="57" t="s">
        <v>518</v>
      </c>
      <c r="C84" s="16">
        <v>2010</v>
      </c>
      <c r="D84" s="152">
        <v>2642.38</v>
      </c>
    </row>
    <row r="85" spans="1:4" ht="51">
      <c r="A85" s="16" t="s">
        <v>134</v>
      </c>
      <c r="B85" s="95" t="s">
        <v>519</v>
      </c>
      <c r="C85" s="80" t="s">
        <v>520</v>
      </c>
      <c r="D85" s="153">
        <v>2940.98</v>
      </c>
    </row>
    <row r="86" spans="1:4" ht="25.5">
      <c r="A86" s="16" t="s">
        <v>141</v>
      </c>
      <c r="B86" s="57" t="s">
        <v>518</v>
      </c>
      <c r="C86" s="16">
        <v>2007</v>
      </c>
      <c r="D86" s="152">
        <v>3117.1</v>
      </c>
    </row>
    <row r="87" spans="1:4" ht="12.75">
      <c r="A87" s="16" t="s">
        <v>145</v>
      </c>
      <c r="B87" s="57" t="s">
        <v>521</v>
      </c>
      <c r="C87" s="16">
        <v>2010</v>
      </c>
      <c r="D87" s="152">
        <v>2340.93</v>
      </c>
    </row>
    <row r="88" spans="1:4" ht="25.5">
      <c r="A88" s="16" t="s">
        <v>151</v>
      </c>
      <c r="B88" s="57" t="s">
        <v>518</v>
      </c>
      <c r="C88" s="16">
        <v>2010</v>
      </c>
      <c r="D88" s="152">
        <v>2642.39</v>
      </c>
    </row>
    <row r="89" spans="1:4" ht="12.75">
      <c r="A89" s="16" t="s">
        <v>155</v>
      </c>
      <c r="B89" s="69" t="s">
        <v>522</v>
      </c>
      <c r="C89" s="16">
        <v>2010</v>
      </c>
      <c r="D89" s="152">
        <v>273.01</v>
      </c>
    </row>
    <row r="90" spans="1:4" ht="12.75">
      <c r="A90" s="16" t="s">
        <v>162</v>
      </c>
      <c r="B90" s="69" t="s">
        <v>523</v>
      </c>
      <c r="C90" s="16">
        <v>2010</v>
      </c>
      <c r="D90" s="152">
        <v>379.99</v>
      </c>
    </row>
    <row r="91" spans="1:5" s="154" customFormat="1" ht="12.75">
      <c r="A91" s="16" t="s">
        <v>164</v>
      </c>
      <c r="B91" s="69" t="s">
        <v>524</v>
      </c>
      <c r="C91" s="16">
        <v>2008</v>
      </c>
      <c r="D91" s="152">
        <v>537.01</v>
      </c>
      <c r="E91" s="140"/>
    </row>
    <row r="92" spans="1:5" s="154" customFormat="1" ht="12.75">
      <c r="A92" s="312" t="s">
        <v>290</v>
      </c>
      <c r="B92" s="312"/>
      <c r="C92" s="155"/>
      <c r="D92" s="156">
        <f>SUM(D83:D91)</f>
        <v>17090.69</v>
      </c>
      <c r="E92" s="140"/>
    </row>
    <row r="93" spans="1:5" s="94" customFormat="1" ht="12" customHeight="1">
      <c r="A93" s="308" t="s">
        <v>357</v>
      </c>
      <c r="B93" s="308"/>
      <c r="C93" s="308"/>
      <c r="D93" s="308"/>
      <c r="E93" s="147"/>
    </row>
    <row r="94" spans="1:4" ht="12.75">
      <c r="A94" s="16" t="s">
        <v>115</v>
      </c>
      <c r="B94" s="69" t="s">
        <v>478</v>
      </c>
      <c r="C94" s="16">
        <v>2007</v>
      </c>
      <c r="D94" s="157">
        <v>350.04</v>
      </c>
    </row>
    <row r="95" spans="1:4" ht="12.75">
      <c r="A95" s="16" t="s">
        <v>127</v>
      </c>
      <c r="B95" s="69" t="s">
        <v>525</v>
      </c>
      <c r="C95" s="16">
        <v>2007</v>
      </c>
      <c r="D95" s="157">
        <v>5273.22</v>
      </c>
    </row>
    <row r="96" spans="1:4" ht="12.75">
      <c r="A96" s="16" t="s">
        <v>134</v>
      </c>
      <c r="B96" s="69" t="s">
        <v>526</v>
      </c>
      <c r="C96" s="16">
        <v>2008</v>
      </c>
      <c r="D96" s="157">
        <v>332</v>
      </c>
    </row>
    <row r="97" spans="1:4" ht="12.75">
      <c r="A97" s="16" t="s">
        <v>141</v>
      </c>
      <c r="B97" s="158" t="s">
        <v>527</v>
      </c>
      <c r="C97" s="155">
        <v>2009</v>
      </c>
      <c r="D97" s="159">
        <v>499</v>
      </c>
    </row>
    <row r="98" spans="1:4" ht="12.75">
      <c r="A98" s="16" t="s">
        <v>145</v>
      </c>
      <c r="B98" s="158" t="s">
        <v>478</v>
      </c>
      <c r="C98" s="155">
        <v>2011</v>
      </c>
      <c r="D98" s="159">
        <v>490</v>
      </c>
    </row>
    <row r="99" spans="1:4" ht="12.75">
      <c r="A99" s="16" t="s">
        <v>151</v>
      </c>
      <c r="B99" s="158" t="s">
        <v>471</v>
      </c>
      <c r="C99" s="155">
        <v>2011</v>
      </c>
      <c r="D99" s="159">
        <v>3199.99</v>
      </c>
    </row>
    <row r="100" spans="1:4" ht="12.75">
      <c r="A100" s="16" t="s">
        <v>155</v>
      </c>
      <c r="B100" s="158" t="s">
        <v>528</v>
      </c>
      <c r="C100" s="155">
        <v>2012</v>
      </c>
      <c r="D100" s="159">
        <v>718</v>
      </c>
    </row>
    <row r="101" spans="1:4" ht="12.75">
      <c r="A101" s="16" t="s">
        <v>162</v>
      </c>
      <c r="B101" s="69" t="s">
        <v>478</v>
      </c>
      <c r="C101" s="155">
        <v>2008</v>
      </c>
      <c r="D101" s="159">
        <v>249</v>
      </c>
    </row>
    <row r="102" spans="1:6" s="94" customFormat="1" ht="12.75">
      <c r="A102" s="312" t="s">
        <v>290</v>
      </c>
      <c r="B102" s="312"/>
      <c r="C102" s="155"/>
      <c r="D102" s="156">
        <f>SUM(D94:D101)</f>
        <v>11111.25</v>
      </c>
      <c r="E102" s="147"/>
      <c r="F102" s="160"/>
    </row>
    <row r="103" spans="1:6" s="94" customFormat="1" ht="12" customHeight="1">
      <c r="A103" s="308" t="s">
        <v>362</v>
      </c>
      <c r="B103" s="308"/>
      <c r="C103" s="308"/>
      <c r="D103" s="308"/>
      <c r="E103" s="147"/>
      <c r="F103" s="160"/>
    </row>
    <row r="104" spans="1:5" s="94" customFormat="1" ht="12.75">
      <c r="A104" s="16" t="s">
        <v>115</v>
      </c>
      <c r="B104" s="57" t="s">
        <v>529</v>
      </c>
      <c r="C104" s="58">
        <v>2008</v>
      </c>
      <c r="D104" s="157">
        <v>10841.72</v>
      </c>
      <c r="E104" s="147"/>
    </row>
    <row r="105" spans="1:5" s="94" customFormat="1" ht="12.75">
      <c r="A105" s="16" t="s">
        <v>127</v>
      </c>
      <c r="B105" s="69" t="s">
        <v>503</v>
      </c>
      <c r="C105" s="16">
        <v>2008</v>
      </c>
      <c r="D105" s="157">
        <v>3501</v>
      </c>
      <c r="E105" s="147"/>
    </row>
    <row r="106" spans="1:5" s="94" customFormat="1" ht="12.75">
      <c r="A106" s="16" t="s">
        <v>134</v>
      </c>
      <c r="B106" s="69" t="s">
        <v>503</v>
      </c>
      <c r="C106" s="16">
        <v>2011</v>
      </c>
      <c r="D106" s="157">
        <v>2168</v>
      </c>
      <c r="E106" s="147"/>
    </row>
    <row r="107" spans="1:5" s="94" customFormat="1" ht="12.75">
      <c r="A107" s="16" t="s">
        <v>141</v>
      </c>
      <c r="B107" s="69" t="s">
        <v>530</v>
      </c>
      <c r="C107" s="16">
        <v>2009</v>
      </c>
      <c r="D107" s="157">
        <v>129</v>
      </c>
      <c r="E107" s="147"/>
    </row>
    <row r="108" spans="1:5" s="94" customFormat="1" ht="12.75">
      <c r="A108" s="16" t="s">
        <v>145</v>
      </c>
      <c r="B108" s="69" t="s">
        <v>530</v>
      </c>
      <c r="C108" s="16">
        <v>2010</v>
      </c>
      <c r="D108" s="157">
        <v>199</v>
      </c>
      <c r="E108" s="147"/>
    </row>
    <row r="109" spans="1:5" s="94" customFormat="1" ht="12.75">
      <c r="A109" s="16" t="s">
        <v>151</v>
      </c>
      <c r="B109" s="69" t="s">
        <v>530</v>
      </c>
      <c r="C109" s="16">
        <v>2011</v>
      </c>
      <c r="D109" s="157">
        <v>310</v>
      </c>
      <c r="E109" s="147"/>
    </row>
    <row r="110" spans="1:5" s="94" customFormat="1" ht="12.75">
      <c r="A110" s="16"/>
      <c r="B110" s="88" t="s">
        <v>290</v>
      </c>
      <c r="C110" s="16"/>
      <c r="D110" s="144">
        <f>SUM(D104:D109)</f>
        <v>17148.72</v>
      </c>
      <c r="E110" s="147"/>
    </row>
    <row r="111" spans="1:5" s="94" customFormat="1" ht="12" customHeight="1">
      <c r="A111" s="308" t="s">
        <v>376</v>
      </c>
      <c r="B111" s="308"/>
      <c r="C111" s="308"/>
      <c r="D111" s="308"/>
      <c r="E111" s="147"/>
    </row>
    <row r="112" spans="1:5" s="94" customFormat="1" ht="12.75">
      <c r="A112" s="16" t="s">
        <v>115</v>
      </c>
      <c r="B112" s="69" t="s">
        <v>531</v>
      </c>
      <c r="C112" s="16">
        <v>2008</v>
      </c>
      <c r="D112" s="157">
        <v>99</v>
      </c>
      <c r="E112" s="147"/>
    </row>
    <row r="113" spans="1:5" s="94" customFormat="1" ht="12.75">
      <c r="A113" s="16" t="s">
        <v>127</v>
      </c>
      <c r="B113" s="69" t="s">
        <v>532</v>
      </c>
      <c r="C113" s="16">
        <v>2008</v>
      </c>
      <c r="D113" s="157">
        <v>10601.72</v>
      </c>
      <c r="E113" s="147"/>
    </row>
    <row r="114" spans="1:5" s="94" customFormat="1" ht="12.75">
      <c r="A114" s="16" t="s">
        <v>134</v>
      </c>
      <c r="B114" s="69" t="s">
        <v>533</v>
      </c>
      <c r="C114" s="16">
        <v>2010</v>
      </c>
      <c r="D114" s="157">
        <v>119</v>
      </c>
      <c r="E114" s="147"/>
    </row>
    <row r="115" spans="1:5" s="94" customFormat="1" ht="12.75">
      <c r="A115" s="16" t="s">
        <v>141</v>
      </c>
      <c r="B115" s="69" t="s">
        <v>534</v>
      </c>
      <c r="C115" s="16">
        <v>2010</v>
      </c>
      <c r="D115" s="157">
        <v>229.01</v>
      </c>
      <c r="E115" s="147"/>
    </row>
    <row r="116" spans="1:5" s="94" customFormat="1" ht="12.75">
      <c r="A116" s="16" t="s">
        <v>145</v>
      </c>
      <c r="B116" s="69" t="s">
        <v>535</v>
      </c>
      <c r="C116" s="16">
        <v>2011</v>
      </c>
      <c r="D116" s="157">
        <v>790</v>
      </c>
      <c r="E116" s="147"/>
    </row>
    <row r="117" spans="1:5" s="94" customFormat="1" ht="12.75">
      <c r="A117" s="16" t="s">
        <v>151</v>
      </c>
      <c r="B117" s="69" t="s">
        <v>536</v>
      </c>
      <c r="C117" s="16">
        <v>2011</v>
      </c>
      <c r="D117" s="157">
        <v>1555</v>
      </c>
      <c r="E117" s="147"/>
    </row>
    <row r="118" spans="1:5" s="94" customFormat="1" ht="12.75">
      <c r="A118" s="16" t="s">
        <v>155</v>
      </c>
      <c r="B118" s="69" t="s">
        <v>536</v>
      </c>
      <c r="C118" s="16">
        <v>2012</v>
      </c>
      <c r="D118" s="157">
        <v>1284</v>
      </c>
      <c r="E118" s="147"/>
    </row>
    <row r="119" spans="1:5" s="94" customFormat="1" ht="12.75">
      <c r="A119" s="16" t="s">
        <v>162</v>
      </c>
      <c r="B119" s="69" t="s">
        <v>537</v>
      </c>
      <c r="C119" s="16">
        <v>2012</v>
      </c>
      <c r="D119" s="157">
        <v>365</v>
      </c>
      <c r="E119" s="147"/>
    </row>
    <row r="120" spans="1:5" s="94" customFormat="1" ht="12.75">
      <c r="A120" s="16"/>
      <c r="B120" s="88" t="s">
        <v>290</v>
      </c>
      <c r="C120" s="16"/>
      <c r="D120" s="156">
        <f>SUM(D112:D119)</f>
        <v>15042.73</v>
      </c>
      <c r="E120" s="147"/>
    </row>
    <row r="121" spans="1:5" s="94" customFormat="1" ht="12" customHeight="1">
      <c r="A121" s="308" t="s">
        <v>385</v>
      </c>
      <c r="B121" s="308"/>
      <c r="C121" s="308"/>
      <c r="D121" s="308"/>
      <c r="E121" s="147"/>
    </row>
    <row r="122" spans="1:5" s="94" customFormat="1" ht="12.75">
      <c r="A122" s="16" t="s">
        <v>115</v>
      </c>
      <c r="B122" s="69" t="s">
        <v>538</v>
      </c>
      <c r="C122" s="16">
        <v>2008</v>
      </c>
      <c r="D122" s="157">
        <v>10657</v>
      </c>
      <c r="E122" s="147"/>
    </row>
    <row r="123" spans="1:5" s="94" customFormat="1" ht="12.75">
      <c r="A123" s="16" t="s">
        <v>127</v>
      </c>
      <c r="B123" s="69" t="s">
        <v>478</v>
      </c>
      <c r="C123" s="16">
        <v>2009</v>
      </c>
      <c r="D123" s="157">
        <v>229.01</v>
      </c>
      <c r="E123" s="147"/>
    </row>
    <row r="124" spans="1:5" s="94" customFormat="1" ht="12.75">
      <c r="A124" s="16" t="s">
        <v>134</v>
      </c>
      <c r="B124" s="69" t="s">
        <v>539</v>
      </c>
      <c r="C124" s="16">
        <v>2009</v>
      </c>
      <c r="D124" s="157">
        <v>389</v>
      </c>
      <c r="E124" s="147"/>
    </row>
    <row r="125" spans="1:5" s="94" customFormat="1" ht="12.75">
      <c r="A125" s="16" t="s">
        <v>141</v>
      </c>
      <c r="B125" s="69" t="s">
        <v>540</v>
      </c>
      <c r="C125" s="16">
        <v>2010</v>
      </c>
      <c r="D125" s="157">
        <v>319</v>
      </c>
      <c r="E125" s="147"/>
    </row>
    <row r="126" spans="1:5" s="94" customFormat="1" ht="12.75">
      <c r="A126" s="16" t="s">
        <v>145</v>
      </c>
      <c r="B126" s="69" t="s">
        <v>541</v>
      </c>
      <c r="C126" s="16">
        <v>2011</v>
      </c>
      <c r="D126" s="157">
        <v>369</v>
      </c>
      <c r="E126" s="147"/>
    </row>
    <row r="127" spans="1:5" s="94" customFormat="1" ht="12.75">
      <c r="A127" s="16" t="s">
        <v>151</v>
      </c>
      <c r="B127" s="69" t="s">
        <v>542</v>
      </c>
      <c r="C127" s="16">
        <v>2011</v>
      </c>
      <c r="D127" s="157">
        <v>369</v>
      </c>
      <c r="E127" s="147"/>
    </row>
    <row r="128" spans="1:5" s="94" customFormat="1" ht="12.75">
      <c r="A128" s="16" t="s">
        <v>155</v>
      </c>
      <c r="B128" s="69" t="s">
        <v>543</v>
      </c>
      <c r="C128" s="16">
        <v>2012</v>
      </c>
      <c r="D128" s="157">
        <v>220</v>
      </c>
      <c r="E128" s="147"/>
    </row>
    <row r="129" spans="1:5" s="94" customFormat="1" ht="12.75">
      <c r="A129" s="16" t="s">
        <v>162</v>
      </c>
      <c r="B129" s="69" t="s">
        <v>544</v>
      </c>
      <c r="C129" s="16">
        <v>2012</v>
      </c>
      <c r="D129" s="157">
        <v>499</v>
      </c>
      <c r="E129" s="147"/>
    </row>
    <row r="130" spans="1:5" s="94" customFormat="1" ht="12.75">
      <c r="A130" s="161"/>
      <c r="B130" s="161" t="s">
        <v>290</v>
      </c>
      <c r="C130" s="82"/>
      <c r="D130" s="156">
        <f>SUM(D122:D129)</f>
        <v>13051.01</v>
      </c>
      <c r="E130" s="147"/>
    </row>
    <row r="131" spans="1:5" s="94" customFormat="1" ht="12" customHeight="1">
      <c r="A131" s="308" t="s">
        <v>545</v>
      </c>
      <c r="B131" s="308"/>
      <c r="C131" s="308"/>
      <c r="D131" s="308"/>
      <c r="E131" s="147"/>
    </row>
    <row r="132" spans="1:5" s="94" customFormat="1" ht="12.75">
      <c r="A132" s="16" t="s">
        <v>115</v>
      </c>
      <c r="B132" s="69" t="s">
        <v>546</v>
      </c>
      <c r="C132" s="16">
        <v>2008</v>
      </c>
      <c r="D132" s="157">
        <v>2205</v>
      </c>
      <c r="E132" s="147"/>
    </row>
    <row r="133" spans="1:5" s="94" customFormat="1" ht="38.25">
      <c r="A133" s="16" t="s">
        <v>127</v>
      </c>
      <c r="B133" s="69" t="s">
        <v>547</v>
      </c>
      <c r="C133" s="16">
        <v>2008</v>
      </c>
      <c r="D133" s="157">
        <v>16290</v>
      </c>
      <c r="E133" s="147"/>
    </row>
    <row r="134" spans="1:5" s="94" customFormat="1" ht="25.5">
      <c r="A134" s="16" t="s">
        <v>134</v>
      </c>
      <c r="B134" s="69" t="s">
        <v>548</v>
      </c>
      <c r="C134" s="16">
        <v>2008</v>
      </c>
      <c r="D134" s="157">
        <v>310</v>
      </c>
      <c r="E134" s="147"/>
    </row>
    <row r="135" spans="1:5" s="94" customFormat="1" ht="12.75">
      <c r="A135" s="16" t="s">
        <v>141</v>
      </c>
      <c r="B135" s="69" t="s">
        <v>549</v>
      </c>
      <c r="C135" s="16">
        <v>2008</v>
      </c>
      <c r="D135" s="157">
        <v>680</v>
      </c>
      <c r="E135" s="147"/>
    </row>
    <row r="136" spans="1:5" s="94" customFormat="1" ht="12.75">
      <c r="A136" s="16" t="s">
        <v>145</v>
      </c>
      <c r="B136" s="69" t="s">
        <v>550</v>
      </c>
      <c r="C136" s="16">
        <v>2008</v>
      </c>
      <c r="D136" s="157">
        <v>7623</v>
      </c>
      <c r="E136" s="147"/>
    </row>
    <row r="137" spans="1:5" s="94" customFormat="1" ht="12.75">
      <c r="A137" s="16" t="s">
        <v>151</v>
      </c>
      <c r="B137" s="69" t="s">
        <v>551</v>
      </c>
      <c r="C137" s="16">
        <v>2009</v>
      </c>
      <c r="D137" s="157">
        <v>4999</v>
      </c>
      <c r="E137" s="147"/>
    </row>
    <row r="138" spans="1:5" s="94" customFormat="1" ht="25.5">
      <c r="A138" s="16" t="s">
        <v>155</v>
      </c>
      <c r="B138" s="69" t="s">
        <v>552</v>
      </c>
      <c r="C138" s="16">
        <v>2010</v>
      </c>
      <c r="D138" s="157">
        <v>11468.8</v>
      </c>
      <c r="E138" s="147"/>
    </row>
    <row r="139" spans="1:5" s="94" customFormat="1" ht="12.75">
      <c r="A139" s="16" t="s">
        <v>162</v>
      </c>
      <c r="B139" s="69" t="s">
        <v>553</v>
      </c>
      <c r="C139" s="16">
        <v>2010</v>
      </c>
      <c r="D139" s="157">
        <v>2871</v>
      </c>
      <c r="E139" s="147"/>
    </row>
    <row r="140" spans="1:5" s="94" customFormat="1" ht="12.75">
      <c r="A140" s="16" t="s">
        <v>164</v>
      </c>
      <c r="B140" s="69" t="s">
        <v>554</v>
      </c>
      <c r="C140" s="16">
        <v>2010</v>
      </c>
      <c r="D140" s="157">
        <v>7500</v>
      </c>
      <c r="E140" s="147"/>
    </row>
    <row r="141" spans="1:5" s="94" customFormat="1" ht="25.5">
      <c r="A141" s="16" t="s">
        <v>166</v>
      </c>
      <c r="B141" s="69" t="s">
        <v>555</v>
      </c>
      <c r="C141" s="16">
        <v>2010</v>
      </c>
      <c r="D141" s="157">
        <v>6998</v>
      </c>
      <c r="E141" s="147"/>
    </row>
    <row r="142" spans="1:5" s="94" customFormat="1" ht="12.75">
      <c r="A142" s="16" t="s">
        <v>168</v>
      </c>
      <c r="B142" s="69" t="s">
        <v>556</v>
      </c>
      <c r="C142" s="16">
        <v>2010</v>
      </c>
      <c r="D142" s="157">
        <v>440.01</v>
      </c>
      <c r="E142" s="147"/>
    </row>
    <row r="143" spans="1:5" s="94" customFormat="1" ht="12.75">
      <c r="A143" s="16" t="s">
        <v>170</v>
      </c>
      <c r="B143" s="69" t="s">
        <v>557</v>
      </c>
      <c r="C143" s="16">
        <v>2010</v>
      </c>
      <c r="D143" s="157">
        <v>833.66</v>
      </c>
      <c r="E143" s="147"/>
    </row>
    <row r="144" spans="1:5" s="94" customFormat="1" ht="12.75">
      <c r="A144" s="16" t="s">
        <v>174</v>
      </c>
      <c r="B144" s="69" t="s">
        <v>558</v>
      </c>
      <c r="C144" s="16">
        <v>2011</v>
      </c>
      <c r="D144" s="157">
        <v>480</v>
      </c>
      <c r="E144" s="147"/>
    </row>
    <row r="145" spans="1:5" s="94" customFormat="1" ht="12.75">
      <c r="A145" s="16" t="s">
        <v>176</v>
      </c>
      <c r="B145" s="69" t="s">
        <v>554</v>
      </c>
      <c r="C145" s="16">
        <v>2011</v>
      </c>
      <c r="D145" s="157">
        <v>4540</v>
      </c>
      <c r="E145" s="147"/>
    </row>
    <row r="146" spans="1:5" s="94" customFormat="1" ht="12.75">
      <c r="A146" s="16" t="s">
        <v>179</v>
      </c>
      <c r="B146" s="69" t="s">
        <v>559</v>
      </c>
      <c r="C146" s="16">
        <v>2011</v>
      </c>
      <c r="D146" s="157">
        <v>1168.5</v>
      </c>
      <c r="E146" s="147"/>
    </row>
    <row r="147" spans="1:5" s="94" customFormat="1" ht="12.75">
      <c r="A147" s="16" t="s">
        <v>182</v>
      </c>
      <c r="B147" s="69" t="s">
        <v>560</v>
      </c>
      <c r="C147" s="16">
        <v>2011</v>
      </c>
      <c r="D147" s="157">
        <v>255</v>
      </c>
      <c r="E147" s="147"/>
    </row>
    <row r="148" spans="1:5" s="94" customFormat="1" ht="12.75">
      <c r="A148" s="16" t="s">
        <v>447</v>
      </c>
      <c r="B148" s="69" t="s">
        <v>503</v>
      </c>
      <c r="C148" s="16">
        <v>2011</v>
      </c>
      <c r="D148" s="157">
        <v>1669</v>
      </c>
      <c r="E148" s="147"/>
    </row>
    <row r="149" spans="1:5" s="94" customFormat="1" ht="12.75">
      <c r="A149" s="16" t="s">
        <v>184</v>
      </c>
      <c r="B149" s="162" t="s">
        <v>561</v>
      </c>
      <c r="C149" s="163">
        <v>2012</v>
      </c>
      <c r="D149" s="157">
        <v>380</v>
      </c>
      <c r="E149" s="147"/>
    </row>
    <row r="150" spans="1:5" s="94" customFormat="1" ht="12.75">
      <c r="A150" s="161"/>
      <c r="B150" s="161" t="s">
        <v>290</v>
      </c>
      <c r="C150" s="82"/>
      <c r="D150" s="156">
        <f>SUM(D132:D149)</f>
        <v>70710.97</v>
      </c>
      <c r="E150" s="147"/>
    </row>
    <row r="151" spans="1:5" s="94" customFormat="1" ht="12" customHeight="1">
      <c r="A151" s="308" t="s">
        <v>562</v>
      </c>
      <c r="B151" s="308"/>
      <c r="C151" s="308"/>
      <c r="D151" s="308"/>
      <c r="E151" s="147"/>
    </row>
    <row r="152" spans="1:5" s="94" customFormat="1" ht="12.75">
      <c r="A152" s="16" t="s">
        <v>115</v>
      </c>
      <c r="B152" s="145" t="s">
        <v>563</v>
      </c>
      <c r="C152" s="15">
        <v>2007</v>
      </c>
      <c r="D152" s="164">
        <v>460</v>
      </c>
      <c r="E152" s="147"/>
    </row>
    <row r="153" spans="1:5" s="94" customFormat="1" ht="12.75">
      <c r="A153" s="16" t="s">
        <v>127</v>
      </c>
      <c r="B153" s="145" t="s">
        <v>564</v>
      </c>
      <c r="C153" s="15">
        <v>2010</v>
      </c>
      <c r="D153" s="164">
        <v>837.73</v>
      </c>
      <c r="E153" s="147"/>
    </row>
    <row r="154" spans="1:5" s="94" customFormat="1" ht="25.5">
      <c r="A154" s="16" t="s">
        <v>134</v>
      </c>
      <c r="B154" s="145" t="s">
        <v>565</v>
      </c>
      <c r="C154" s="15">
        <v>2010</v>
      </c>
      <c r="D154" s="164">
        <v>1998.42</v>
      </c>
      <c r="E154" s="147"/>
    </row>
    <row r="155" spans="1:5" s="94" customFormat="1" ht="12.75">
      <c r="A155" s="16" t="s">
        <v>141</v>
      </c>
      <c r="B155" s="145" t="s">
        <v>566</v>
      </c>
      <c r="C155" s="15">
        <v>2008</v>
      </c>
      <c r="D155" s="164">
        <v>499</v>
      </c>
      <c r="E155" s="147"/>
    </row>
    <row r="156" spans="1:5" s="94" customFormat="1" ht="12.75">
      <c r="A156" s="16" t="s">
        <v>145</v>
      </c>
      <c r="B156" s="145" t="s">
        <v>567</v>
      </c>
      <c r="C156" s="15">
        <v>2008</v>
      </c>
      <c r="D156" s="164">
        <v>2599.99</v>
      </c>
      <c r="E156" s="147"/>
    </row>
    <row r="157" spans="1:5" s="94" customFormat="1" ht="25.5">
      <c r="A157" s="16" t="s">
        <v>151</v>
      </c>
      <c r="B157" s="145" t="s">
        <v>568</v>
      </c>
      <c r="C157" s="15">
        <v>2008</v>
      </c>
      <c r="D157" s="164">
        <v>800</v>
      </c>
      <c r="E157" s="147"/>
    </row>
    <row r="158" spans="1:5" s="94" customFormat="1" ht="12.75">
      <c r="A158" s="16" t="s">
        <v>155</v>
      </c>
      <c r="B158" s="145" t="s">
        <v>569</v>
      </c>
      <c r="C158" s="15">
        <v>2008</v>
      </c>
      <c r="D158" s="164">
        <v>500</v>
      </c>
      <c r="E158" s="147"/>
    </row>
    <row r="159" spans="1:5" s="94" customFormat="1" ht="12.75">
      <c r="A159" s="16" t="s">
        <v>162</v>
      </c>
      <c r="B159" s="145" t="s">
        <v>570</v>
      </c>
      <c r="C159" s="15">
        <v>2007</v>
      </c>
      <c r="D159" s="164">
        <v>980</v>
      </c>
      <c r="E159" s="147"/>
    </row>
    <row r="160" spans="1:5" s="94" customFormat="1" ht="12.75">
      <c r="A160" s="16" t="s">
        <v>164</v>
      </c>
      <c r="B160" s="145" t="s">
        <v>571</v>
      </c>
      <c r="C160" s="15">
        <v>2007</v>
      </c>
      <c r="D160" s="164">
        <v>1199</v>
      </c>
      <c r="E160" s="147"/>
    </row>
    <row r="161" spans="1:5" s="94" customFormat="1" ht="12.75">
      <c r="A161" s="16" t="s">
        <v>166</v>
      </c>
      <c r="B161" s="145" t="s">
        <v>572</v>
      </c>
      <c r="C161" s="15">
        <v>2007</v>
      </c>
      <c r="D161" s="164">
        <v>1208</v>
      </c>
      <c r="E161" s="147"/>
    </row>
    <row r="162" spans="1:5" s="94" customFormat="1" ht="12.75">
      <c r="A162" s="16" t="s">
        <v>168</v>
      </c>
      <c r="B162" s="145" t="s">
        <v>573</v>
      </c>
      <c r="C162" s="15">
        <v>2007</v>
      </c>
      <c r="D162" s="164">
        <v>590</v>
      </c>
      <c r="E162" s="147"/>
    </row>
    <row r="163" spans="1:5" s="94" customFormat="1" ht="12.75">
      <c r="A163" s="16" t="s">
        <v>170</v>
      </c>
      <c r="B163" s="145" t="s">
        <v>574</v>
      </c>
      <c r="C163" s="15">
        <v>2007</v>
      </c>
      <c r="D163" s="164">
        <v>700</v>
      </c>
      <c r="E163" s="147"/>
    </row>
    <row r="164" spans="1:5" s="94" customFormat="1" ht="12.75">
      <c r="A164" s="16" t="s">
        <v>174</v>
      </c>
      <c r="B164" s="145" t="s">
        <v>575</v>
      </c>
      <c r="C164" s="15">
        <v>2008</v>
      </c>
      <c r="D164" s="164">
        <v>22438.24</v>
      </c>
      <c r="E164" s="147"/>
    </row>
    <row r="165" spans="1:5" s="94" customFormat="1" ht="12.75">
      <c r="A165" s="16" t="s">
        <v>176</v>
      </c>
      <c r="B165" s="145" t="s">
        <v>576</v>
      </c>
      <c r="C165" s="15">
        <v>2007</v>
      </c>
      <c r="D165" s="164">
        <v>756</v>
      </c>
      <c r="E165" s="147"/>
    </row>
    <row r="166" spans="1:5" s="94" customFormat="1" ht="12.75">
      <c r="A166" s="16" t="s">
        <v>179</v>
      </c>
      <c r="B166" s="145" t="s">
        <v>577</v>
      </c>
      <c r="C166" s="15">
        <v>2008</v>
      </c>
      <c r="D166" s="164">
        <v>1399</v>
      </c>
      <c r="E166" s="147"/>
    </row>
    <row r="167" spans="1:5" s="94" customFormat="1" ht="12.75">
      <c r="A167" s="16" t="s">
        <v>182</v>
      </c>
      <c r="B167" s="145" t="s">
        <v>578</v>
      </c>
      <c r="C167" s="15">
        <v>2008</v>
      </c>
      <c r="D167" s="164">
        <v>320.01</v>
      </c>
      <c r="E167" s="147"/>
    </row>
    <row r="168" spans="1:5" s="94" customFormat="1" ht="12.75">
      <c r="A168" s="16" t="s">
        <v>447</v>
      </c>
      <c r="B168" s="145" t="s">
        <v>579</v>
      </c>
      <c r="C168" s="15">
        <v>2008</v>
      </c>
      <c r="D168" s="164">
        <v>449</v>
      </c>
      <c r="E168" s="147"/>
    </row>
    <row r="169" spans="1:5" s="94" customFormat="1" ht="12.75">
      <c r="A169" s="16" t="s">
        <v>184</v>
      </c>
      <c r="B169" s="145" t="s">
        <v>580</v>
      </c>
      <c r="C169" s="15">
        <v>2008</v>
      </c>
      <c r="D169" s="164">
        <v>229</v>
      </c>
      <c r="E169" s="165"/>
    </row>
    <row r="170" spans="1:5" s="94" customFormat="1" ht="12.75">
      <c r="A170" s="16" t="s">
        <v>189</v>
      </c>
      <c r="B170" s="145" t="s">
        <v>581</v>
      </c>
      <c r="C170" s="15">
        <v>2008</v>
      </c>
      <c r="D170" s="164">
        <v>2399</v>
      </c>
      <c r="E170" s="147"/>
    </row>
    <row r="171" spans="1:5" s="94" customFormat="1" ht="12.75">
      <c r="A171" s="16" t="s">
        <v>192</v>
      </c>
      <c r="B171" s="145" t="s">
        <v>582</v>
      </c>
      <c r="C171" s="15">
        <v>2008</v>
      </c>
      <c r="D171" s="164">
        <v>349</v>
      </c>
      <c r="E171" s="147"/>
    </row>
    <row r="172" spans="1:5" s="94" customFormat="1" ht="12.75">
      <c r="A172" s="16" t="s">
        <v>194</v>
      </c>
      <c r="B172" s="145" t="s">
        <v>581</v>
      </c>
      <c r="C172" s="15">
        <v>2008</v>
      </c>
      <c r="D172" s="164">
        <v>2150.01</v>
      </c>
      <c r="E172" s="147"/>
    </row>
    <row r="173" spans="1:5" s="94" customFormat="1" ht="12.75">
      <c r="A173" s="16" t="s">
        <v>195</v>
      </c>
      <c r="B173" s="145" t="s">
        <v>582</v>
      </c>
      <c r="C173" s="15">
        <v>2008</v>
      </c>
      <c r="D173" s="164">
        <v>349.01</v>
      </c>
      <c r="E173" s="147"/>
    </row>
    <row r="174" spans="1:5" s="94" customFormat="1" ht="12.75">
      <c r="A174" s="16" t="s">
        <v>201</v>
      </c>
      <c r="B174" s="145" t="s">
        <v>471</v>
      </c>
      <c r="C174" s="15">
        <v>2008</v>
      </c>
      <c r="D174" s="164">
        <v>1861.99</v>
      </c>
      <c r="E174" s="147"/>
    </row>
    <row r="175" spans="1:5" s="94" customFormat="1" ht="12.75">
      <c r="A175" s="16" t="s">
        <v>205</v>
      </c>
      <c r="B175" s="145" t="s">
        <v>583</v>
      </c>
      <c r="C175" s="15">
        <v>2008</v>
      </c>
      <c r="D175" s="164">
        <v>360</v>
      </c>
      <c r="E175" s="147"/>
    </row>
    <row r="176" spans="1:5" s="94" customFormat="1" ht="12.75">
      <c r="A176" s="16" t="s">
        <v>210</v>
      </c>
      <c r="B176" s="145" t="s">
        <v>584</v>
      </c>
      <c r="C176" s="15">
        <v>2008</v>
      </c>
      <c r="D176" s="164">
        <v>1038.01</v>
      </c>
      <c r="E176" s="147"/>
    </row>
    <row r="177" spans="1:5" s="94" customFormat="1" ht="12.75">
      <c r="A177" s="16" t="s">
        <v>211</v>
      </c>
      <c r="B177" s="145" t="s">
        <v>585</v>
      </c>
      <c r="C177" s="15">
        <v>2008</v>
      </c>
      <c r="D177" s="164">
        <v>7710</v>
      </c>
      <c r="E177" s="147"/>
    </row>
    <row r="178" spans="1:5" s="94" customFormat="1" ht="12.75">
      <c r="A178" s="16" t="s">
        <v>216</v>
      </c>
      <c r="B178" s="69" t="s">
        <v>586</v>
      </c>
      <c r="C178" s="16">
        <v>2009</v>
      </c>
      <c r="D178" s="157">
        <v>1449.01</v>
      </c>
      <c r="E178" s="147"/>
    </row>
    <row r="179" spans="1:5" s="94" customFormat="1" ht="12.75">
      <c r="A179" s="16" t="s">
        <v>222</v>
      </c>
      <c r="B179" s="69" t="s">
        <v>471</v>
      </c>
      <c r="C179" s="16">
        <v>2009</v>
      </c>
      <c r="D179" s="157">
        <v>2066.99</v>
      </c>
      <c r="E179" s="147"/>
    </row>
    <row r="180" spans="1:5" s="94" customFormat="1" ht="12.75">
      <c r="A180" s="16" t="s">
        <v>226</v>
      </c>
      <c r="B180" s="69" t="s">
        <v>587</v>
      </c>
      <c r="C180" s="16">
        <v>2009</v>
      </c>
      <c r="D180" s="157">
        <v>754</v>
      </c>
      <c r="E180" s="147"/>
    </row>
    <row r="181" spans="1:5" s="94" customFormat="1" ht="12.75">
      <c r="A181" s="16" t="s">
        <v>230</v>
      </c>
      <c r="B181" s="69" t="s">
        <v>588</v>
      </c>
      <c r="C181" s="16">
        <v>2009</v>
      </c>
      <c r="D181" s="157">
        <v>460</v>
      </c>
      <c r="E181" s="147"/>
    </row>
    <row r="182" spans="1:5" s="94" customFormat="1" ht="12.75">
      <c r="A182" s="16" t="s">
        <v>232</v>
      </c>
      <c r="B182" s="69" t="s">
        <v>589</v>
      </c>
      <c r="C182" s="16">
        <v>2009</v>
      </c>
      <c r="D182" s="157">
        <v>2160</v>
      </c>
      <c r="E182" s="147"/>
    </row>
    <row r="183" spans="1:5" s="94" customFormat="1" ht="12.75">
      <c r="A183" s="16" t="s">
        <v>235</v>
      </c>
      <c r="B183" s="69" t="s">
        <v>590</v>
      </c>
      <c r="C183" s="16">
        <v>2009</v>
      </c>
      <c r="D183" s="157">
        <v>13722.68</v>
      </c>
      <c r="E183" s="147"/>
    </row>
    <row r="184" spans="1:5" s="94" customFormat="1" ht="12.75">
      <c r="A184" s="16" t="s">
        <v>237</v>
      </c>
      <c r="B184" s="69" t="s">
        <v>591</v>
      </c>
      <c r="C184" s="16">
        <v>2009</v>
      </c>
      <c r="D184" s="157">
        <v>4749</v>
      </c>
      <c r="E184" s="147"/>
    </row>
    <row r="185" spans="1:5" s="94" customFormat="1" ht="12.75">
      <c r="A185" s="16" t="s">
        <v>240</v>
      </c>
      <c r="B185" s="69" t="s">
        <v>592</v>
      </c>
      <c r="C185" s="16">
        <v>2009</v>
      </c>
      <c r="D185" s="157">
        <v>420</v>
      </c>
      <c r="E185" s="147"/>
    </row>
    <row r="186" spans="1:5" s="94" customFormat="1" ht="12.75">
      <c r="A186" s="16" t="s">
        <v>242</v>
      </c>
      <c r="B186" s="69" t="s">
        <v>593</v>
      </c>
      <c r="C186" s="16">
        <v>2009</v>
      </c>
      <c r="D186" s="157">
        <v>1999</v>
      </c>
      <c r="E186" s="147"/>
    </row>
    <row r="187" spans="1:5" s="94" customFormat="1" ht="12.75">
      <c r="A187" s="16" t="s">
        <v>243</v>
      </c>
      <c r="B187" s="69" t="s">
        <v>594</v>
      </c>
      <c r="C187" s="16">
        <v>2009</v>
      </c>
      <c r="D187" s="157">
        <v>270</v>
      </c>
      <c r="E187" s="147"/>
    </row>
    <row r="188" spans="1:5" s="94" customFormat="1" ht="12.75">
      <c r="A188" s="16" t="s">
        <v>245</v>
      </c>
      <c r="B188" s="69" t="s">
        <v>595</v>
      </c>
      <c r="C188" s="16">
        <v>2009</v>
      </c>
      <c r="D188" s="157">
        <v>395</v>
      </c>
      <c r="E188" s="147"/>
    </row>
    <row r="189" spans="1:5" s="94" customFormat="1" ht="12.75">
      <c r="A189" s="16" t="s">
        <v>247</v>
      </c>
      <c r="B189" s="69" t="s">
        <v>596</v>
      </c>
      <c r="C189" s="16">
        <v>2010</v>
      </c>
      <c r="D189" s="157">
        <v>449</v>
      </c>
      <c r="E189" s="147"/>
    </row>
    <row r="190" spans="1:5" s="94" customFormat="1" ht="12.75">
      <c r="A190" s="16" t="s">
        <v>249</v>
      </c>
      <c r="B190" s="69" t="s">
        <v>597</v>
      </c>
      <c r="C190" s="16">
        <v>2010</v>
      </c>
      <c r="D190" s="157">
        <v>1549</v>
      </c>
      <c r="E190" s="147"/>
    </row>
    <row r="191" spans="1:5" s="94" customFormat="1" ht="12.75">
      <c r="A191" s="16" t="s">
        <v>252</v>
      </c>
      <c r="B191" s="69" t="s">
        <v>598</v>
      </c>
      <c r="C191" s="16">
        <v>2010</v>
      </c>
      <c r="D191" s="157">
        <v>447</v>
      </c>
      <c r="E191" s="147"/>
    </row>
    <row r="192" spans="1:5" s="94" customFormat="1" ht="12.75">
      <c r="A192" s="16" t="s">
        <v>254</v>
      </c>
      <c r="B192" s="69" t="s">
        <v>599</v>
      </c>
      <c r="C192" s="16">
        <v>2009</v>
      </c>
      <c r="D192" s="157">
        <v>1428.9</v>
      </c>
      <c r="E192" s="147"/>
    </row>
    <row r="193" spans="1:5" s="94" customFormat="1" ht="12.75">
      <c r="A193" s="16" t="s">
        <v>256</v>
      </c>
      <c r="B193" s="69" t="s">
        <v>600</v>
      </c>
      <c r="C193" s="16">
        <v>2011</v>
      </c>
      <c r="D193" s="157">
        <v>652</v>
      </c>
      <c r="E193" s="147"/>
    </row>
    <row r="194" spans="1:5" s="94" customFormat="1" ht="12.75">
      <c r="A194" s="16" t="s">
        <v>258</v>
      </c>
      <c r="B194" s="69" t="s">
        <v>503</v>
      </c>
      <c r="C194" s="16">
        <v>2011</v>
      </c>
      <c r="D194" s="157">
        <v>1363</v>
      </c>
      <c r="E194" s="147"/>
    </row>
    <row r="195" spans="1:5" s="94" customFormat="1" ht="12.75">
      <c r="A195" s="16" t="s">
        <v>261</v>
      </c>
      <c r="B195" s="69" t="s">
        <v>503</v>
      </c>
      <c r="C195" s="16">
        <v>2010</v>
      </c>
      <c r="D195" s="157">
        <v>1856.55</v>
      </c>
      <c r="E195" s="147"/>
    </row>
    <row r="196" spans="1:5" s="94" customFormat="1" ht="12.75">
      <c r="A196" s="16" t="s">
        <v>264</v>
      </c>
      <c r="B196" s="69" t="s">
        <v>503</v>
      </c>
      <c r="C196" s="16">
        <v>2010</v>
      </c>
      <c r="D196" s="157">
        <v>1856.55</v>
      </c>
      <c r="E196" s="147"/>
    </row>
    <row r="197" spans="1:5" s="94" customFormat="1" ht="12.75">
      <c r="A197" s="16" t="s">
        <v>266</v>
      </c>
      <c r="B197" s="69" t="s">
        <v>601</v>
      </c>
      <c r="C197" s="16">
        <v>2010</v>
      </c>
      <c r="D197" s="157">
        <v>4899</v>
      </c>
      <c r="E197" s="147"/>
    </row>
    <row r="198" spans="1:5" s="94" customFormat="1" ht="12.75">
      <c r="A198" s="16" t="s">
        <v>268</v>
      </c>
      <c r="B198" s="69" t="s">
        <v>602</v>
      </c>
      <c r="C198" s="16">
        <v>2010</v>
      </c>
      <c r="D198" s="157">
        <v>7899</v>
      </c>
      <c r="E198" s="147"/>
    </row>
    <row r="199" spans="1:5" s="94" customFormat="1" ht="12.75">
      <c r="A199" s="16" t="s">
        <v>271</v>
      </c>
      <c r="B199" s="69" t="s">
        <v>603</v>
      </c>
      <c r="C199" s="16">
        <v>2010</v>
      </c>
      <c r="D199" s="157">
        <v>837.73</v>
      </c>
      <c r="E199" s="147"/>
    </row>
    <row r="200" spans="1:5" s="94" customFormat="1" ht="12.75">
      <c r="A200" s="16" t="s">
        <v>273</v>
      </c>
      <c r="B200" s="69" t="s">
        <v>604</v>
      </c>
      <c r="C200" s="16">
        <v>2010</v>
      </c>
      <c r="D200" s="157">
        <v>1998.42</v>
      </c>
      <c r="E200" s="147"/>
    </row>
    <row r="201" spans="1:5" s="94" customFormat="1" ht="12.75">
      <c r="A201" s="16" t="s">
        <v>275</v>
      </c>
      <c r="B201" s="69" t="s">
        <v>605</v>
      </c>
      <c r="C201" s="16">
        <v>2010</v>
      </c>
      <c r="D201" s="157">
        <v>1690.01</v>
      </c>
      <c r="E201" s="147"/>
    </row>
    <row r="202" spans="1:5" s="94" customFormat="1" ht="12.75">
      <c r="A202" s="16" t="s">
        <v>277</v>
      </c>
      <c r="B202" s="69" t="s">
        <v>605</v>
      </c>
      <c r="C202" s="16">
        <v>2011</v>
      </c>
      <c r="D202" s="157">
        <v>1168.5</v>
      </c>
      <c r="E202" s="147"/>
    </row>
    <row r="203" spans="1:5" s="94" customFormat="1" ht="12.75">
      <c r="A203" s="161"/>
      <c r="B203" s="161" t="s">
        <v>290</v>
      </c>
      <c r="C203" s="82"/>
      <c r="D203" s="156">
        <f>SUM(D152:D202)</f>
        <v>110720.75</v>
      </c>
      <c r="E203" s="147"/>
    </row>
    <row r="204" spans="1:5" s="94" customFormat="1" ht="12" customHeight="1">
      <c r="A204" s="308" t="s">
        <v>424</v>
      </c>
      <c r="B204" s="308"/>
      <c r="C204" s="308"/>
      <c r="D204" s="308"/>
      <c r="E204" s="147"/>
    </row>
    <row r="205" spans="1:5" s="94" customFormat="1" ht="12.75">
      <c r="A205" s="16" t="s">
        <v>115</v>
      </c>
      <c r="B205" s="145" t="s">
        <v>606</v>
      </c>
      <c r="C205" s="16">
        <v>2008</v>
      </c>
      <c r="D205" s="157">
        <v>17732</v>
      </c>
      <c r="E205" s="147"/>
    </row>
    <row r="206" spans="1:5" s="94" customFormat="1" ht="38.25">
      <c r="A206" s="16" t="s">
        <v>127</v>
      </c>
      <c r="B206" s="145" t="s">
        <v>607</v>
      </c>
      <c r="C206" s="16">
        <v>2008</v>
      </c>
      <c r="D206" s="157">
        <v>16375.52</v>
      </c>
      <c r="E206" s="147"/>
    </row>
    <row r="207" spans="1:5" s="94" customFormat="1" ht="38.25">
      <c r="A207" s="16" t="s">
        <v>134</v>
      </c>
      <c r="B207" s="145" t="s">
        <v>608</v>
      </c>
      <c r="C207" s="16">
        <v>2008</v>
      </c>
      <c r="D207" s="157">
        <v>10909.24</v>
      </c>
      <c r="E207" s="147"/>
    </row>
    <row r="208" spans="1:5" s="94" customFormat="1" ht="12.75">
      <c r="A208" s="16" t="s">
        <v>141</v>
      </c>
      <c r="B208" s="145" t="s">
        <v>609</v>
      </c>
      <c r="C208" s="16">
        <v>2008</v>
      </c>
      <c r="D208" s="157">
        <v>760</v>
      </c>
      <c r="E208" s="147"/>
    </row>
    <row r="209" spans="1:5" s="94" customFormat="1" ht="12.75">
      <c r="A209" s="16" t="s">
        <v>145</v>
      </c>
      <c r="B209" s="145" t="s">
        <v>610</v>
      </c>
      <c r="C209" s="16">
        <v>2008</v>
      </c>
      <c r="D209" s="157">
        <v>740</v>
      </c>
      <c r="E209" s="147"/>
    </row>
    <row r="210" spans="1:5" s="94" customFormat="1" ht="12.75">
      <c r="A210" s="16" t="s">
        <v>151</v>
      </c>
      <c r="B210" s="145" t="s">
        <v>611</v>
      </c>
      <c r="C210" s="16">
        <v>2008</v>
      </c>
      <c r="D210" s="157">
        <v>1100</v>
      </c>
      <c r="E210" s="147"/>
    </row>
    <row r="211" spans="1:5" s="170" customFormat="1" ht="12.75">
      <c r="A211" s="16" t="s">
        <v>155</v>
      </c>
      <c r="B211" s="166" t="s">
        <v>612</v>
      </c>
      <c r="C211" s="167">
        <v>2009</v>
      </c>
      <c r="D211" s="168">
        <v>219</v>
      </c>
      <c r="E211" s="169"/>
    </row>
    <row r="212" spans="1:5" s="94" customFormat="1" ht="12.75">
      <c r="A212" s="16" t="s">
        <v>162</v>
      </c>
      <c r="B212" s="145" t="s">
        <v>613</v>
      </c>
      <c r="C212" s="16">
        <v>2010</v>
      </c>
      <c r="D212" s="157">
        <v>1600</v>
      </c>
      <c r="E212" s="147"/>
    </row>
    <row r="213" spans="1:5" s="94" customFormat="1" ht="12.75">
      <c r="A213" s="16" t="s">
        <v>164</v>
      </c>
      <c r="B213" s="145" t="s">
        <v>614</v>
      </c>
      <c r="C213" s="16">
        <v>2010</v>
      </c>
      <c r="D213" s="157">
        <v>920</v>
      </c>
      <c r="E213" s="147"/>
    </row>
    <row r="214" spans="1:5" s="94" customFormat="1" ht="12.75">
      <c r="A214" s="16" t="s">
        <v>166</v>
      </c>
      <c r="B214" s="145" t="s">
        <v>615</v>
      </c>
      <c r="C214" s="16">
        <v>2010</v>
      </c>
      <c r="D214" s="157">
        <v>270</v>
      </c>
      <c r="E214" s="147"/>
    </row>
    <row r="215" spans="1:5" s="94" customFormat="1" ht="12.75">
      <c r="A215" s="16" t="s">
        <v>168</v>
      </c>
      <c r="B215" s="145" t="s">
        <v>616</v>
      </c>
      <c r="C215" s="16">
        <v>2010</v>
      </c>
      <c r="D215" s="157">
        <v>249</v>
      </c>
      <c r="E215" s="147"/>
    </row>
    <row r="216" spans="1:5" s="94" customFormat="1" ht="12.75">
      <c r="A216" s="16" t="s">
        <v>170</v>
      </c>
      <c r="B216" s="145" t="s">
        <v>617</v>
      </c>
      <c r="C216" s="16">
        <v>2009</v>
      </c>
      <c r="D216" s="157">
        <v>1400</v>
      </c>
      <c r="E216" s="147"/>
    </row>
    <row r="217" spans="1:5" s="94" customFormat="1" ht="12.75">
      <c r="A217" s="16" t="s">
        <v>174</v>
      </c>
      <c r="B217" s="145" t="s">
        <v>618</v>
      </c>
      <c r="C217" s="16">
        <v>2010</v>
      </c>
      <c r="D217" s="157">
        <v>150</v>
      </c>
      <c r="E217" s="147"/>
    </row>
    <row r="218" spans="1:5" s="94" customFormat="1" ht="12.75">
      <c r="A218" s="16" t="s">
        <v>176</v>
      </c>
      <c r="B218" s="69" t="s">
        <v>619</v>
      </c>
      <c r="C218" s="16">
        <v>2011</v>
      </c>
      <c r="D218" s="157">
        <v>149</v>
      </c>
      <c r="E218" s="147"/>
    </row>
    <row r="219" spans="1:5" s="94" customFormat="1" ht="12.75">
      <c r="A219" s="16" t="s">
        <v>179</v>
      </c>
      <c r="B219" s="69" t="s">
        <v>620</v>
      </c>
      <c r="C219" s="16">
        <v>2011</v>
      </c>
      <c r="D219" s="157">
        <v>3400</v>
      </c>
      <c r="E219" s="147"/>
    </row>
    <row r="220" spans="1:5" s="94" customFormat="1" ht="12.75">
      <c r="A220" s="16" t="s">
        <v>182</v>
      </c>
      <c r="B220" s="69" t="s">
        <v>621</v>
      </c>
      <c r="C220" s="16">
        <v>2011</v>
      </c>
      <c r="D220" s="157">
        <v>1700</v>
      </c>
      <c r="E220" s="147"/>
    </row>
    <row r="221" spans="1:5" s="94" customFormat="1" ht="12.75">
      <c r="A221" s="16" t="s">
        <v>447</v>
      </c>
      <c r="B221" s="69" t="s">
        <v>622</v>
      </c>
      <c r="C221" s="16">
        <v>2011</v>
      </c>
      <c r="D221" s="157">
        <v>1700</v>
      </c>
      <c r="E221" s="147"/>
    </row>
    <row r="222" spans="1:5" s="94" customFormat="1" ht="12.75">
      <c r="A222" s="16" t="s">
        <v>184</v>
      </c>
      <c r="B222" s="69" t="s">
        <v>623</v>
      </c>
      <c r="C222" s="16">
        <v>2011</v>
      </c>
      <c r="D222" s="157">
        <v>190</v>
      </c>
      <c r="E222" s="147"/>
    </row>
    <row r="223" spans="1:5" s="94" customFormat="1" ht="12.75">
      <c r="A223" s="161"/>
      <c r="B223" s="161" t="s">
        <v>290</v>
      </c>
      <c r="C223" s="82"/>
      <c r="D223" s="156">
        <f>SUM(D205:D222)</f>
        <v>59563.76</v>
      </c>
      <c r="E223" s="147"/>
    </row>
    <row r="224" spans="1:5" s="94" customFormat="1" ht="12" customHeight="1">
      <c r="A224" s="308" t="s">
        <v>624</v>
      </c>
      <c r="B224" s="308"/>
      <c r="C224" s="308"/>
      <c r="D224" s="308"/>
      <c r="E224" s="147"/>
    </row>
    <row r="225" spans="1:5" s="94" customFormat="1" ht="25.5">
      <c r="A225" s="16" t="s">
        <v>115</v>
      </c>
      <c r="B225" s="69" t="s">
        <v>625</v>
      </c>
      <c r="C225" s="16">
        <v>2007</v>
      </c>
      <c r="D225" s="152">
        <v>12503.66</v>
      </c>
      <c r="E225" s="147"/>
    </row>
    <row r="226" spans="1:5" s="94" customFormat="1" ht="12.75">
      <c r="A226" s="16" t="s">
        <v>127</v>
      </c>
      <c r="B226" s="69" t="s">
        <v>626</v>
      </c>
      <c r="C226" s="16">
        <v>2007</v>
      </c>
      <c r="D226" s="152">
        <v>36747.76</v>
      </c>
      <c r="E226" s="147"/>
    </row>
    <row r="227" spans="1:5" s="94" customFormat="1" ht="25.5">
      <c r="A227" s="16" t="s">
        <v>134</v>
      </c>
      <c r="B227" s="69" t="s">
        <v>627</v>
      </c>
      <c r="C227" s="16">
        <v>2007</v>
      </c>
      <c r="D227" s="152">
        <v>11602</v>
      </c>
      <c r="E227" s="147"/>
    </row>
    <row r="228" spans="1:5" s="94" customFormat="1" ht="25.5">
      <c r="A228" s="16" t="s">
        <v>141</v>
      </c>
      <c r="B228" s="69" t="s">
        <v>628</v>
      </c>
      <c r="C228" s="16">
        <v>2007</v>
      </c>
      <c r="D228" s="152">
        <v>1530</v>
      </c>
      <c r="E228" s="147"/>
    </row>
    <row r="229" spans="1:5" s="94" customFormat="1" ht="12.75">
      <c r="A229" s="16" t="s">
        <v>145</v>
      </c>
      <c r="B229" s="69" t="s">
        <v>629</v>
      </c>
      <c r="C229" s="16">
        <v>2007</v>
      </c>
      <c r="D229" s="152">
        <v>542</v>
      </c>
      <c r="E229" s="147"/>
    </row>
    <row r="230" spans="1:5" s="94" customFormat="1" ht="25.5">
      <c r="A230" s="16" t="s">
        <v>151</v>
      </c>
      <c r="B230" s="69" t="s">
        <v>630</v>
      </c>
      <c r="C230" s="16">
        <v>2007</v>
      </c>
      <c r="D230" s="152">
        <v>2000</v>
      </c>
      <c r="E230" s="147"/>
    </row>
    <row r="231" spans="1:5" s="94" customFormat="1" ht="12.75">
      <c r="A231" s="16" t="s">
        <v>155</v>
      </c>
      <c r="B231" s="69" t="s">
        <v>631</v>
      </c>
      <c r="C231" s="16">
        <v>2010</v>
      </c>
      <c r="D231" s="152">
        <v>6403.92</v>
      </c>
      <c r="E231" s="147"/>
    </row>
    <row r="232" spans="1:5" s="94" customFormat="1" ht="12.75">
      <c r="A232" s="16" t="s">
        <v>162</v>
      </c>
      <c r="B232" s="69" t="s">
        <v>632</v>
      </c>
      <c r="C232" s="16">
        <v>2010</v>
      </c>
      <c r="D232" s="152">
        <v>1619.04</v>
      </c>
      <c r="E232" s="147"/>
    </row>
    <row r="233" spans="1:5" s="94" customFormat="1" ht="12.75">
      <c r="A233" s="16" t="s">
        <v>164</v>
      </c>
      <c r="B233" s="69" t="s">
        <v>633</v>
      </c>
      <c r="C233" s="16">
        <v>2010</v>
      </c>
      <c r="D233" s="152">
        <v>13720</v>
      </c>
      <c r="E233" s="147"/>
    </row>
    <row r="234" spans="1:5" s="94" customFormat="1" ht="12.75">
      <c r="A234" s="16" t="s">
        <v>166</v>
      </c>
      <c r="B234" s="69" t="s">
        <v>634</v>
      </c>
      <c r="C234" s="16">
        <v>2011</v>
      </c>
      <c r="D234" s="152">
        <v>4120</v>
      </c>
      <c r="E234" s="147"/>
    </row>
    <row r="235" spans="1:5" s="94" customFormat="1" ht="12.75">
      <c r="A235" s="16" t="s">
        <v>168</v>
      </c>
      <c r="B235" s="69" t="s">
        <v>635</v>
      </c>
      <c r="C235" s="16">
        <v>2011</v>
      </c>
      <c r="D235" s="152">
        <v>6630</v>
      </c>
      <c r="E235" s="147"/>
    </row>
    <row r="236" spans="1:5" s="94" customFormat="1" ht="12.75">
      <c r="A236" s="16" t="s">
        <v>170</v>
      </c>
      <c r="B236" s="69" t="s">
        <v>636</v>
      </c>
      <c r="C236" s="16">
        <v>2012</v>
      </c>
      <c r="D236" s="152">
        <v>8183.98</v>
      </c>
      <c r="E236" s="147"/>
    </row>
    <row r="237" spans="1:5" s="94" customFormat="1" ht="12.75">
      <c r="A237" s="161"/>
      <c r="B237" s="161" t="s">
        <v>290</v>
      </c>
      <c r="C237" s="82"/>
      <c r="D237" s="156">
        <f>SUM(D225:D236)</f>
        <v>105602.35999999999</v>
      </c>
      <c r="E237" s="147"/>
    </row>
    <row r="238" spans="1:4" s="147" customFormat="1" ht="12.75">
      <c r="A238" s="171"/>
      <c r="B238" s="171"/>
      <c r="C238" s="172"/>
      <c r="D238" s="173"/>
    </row>
    <row r="239" spans="1:4" s="147" customFormat="1" ht="12.75">
      <c r="A239" s="174"/>
      <c r="B239" s="129"/>
      <c r="C239" s="127"/>
      <c r="D239" s="175"/>
    </row>
    <row r="240" spans="1:4" s="147" customFormat="1" ht="12.75">
      <c r="A240" s="174"/>
      <c r="B240" s="129"/>
      <c r="C240" s="130"/>
      <c r="D240" s="175"/>
    </row>
    <row r="241" spans="1:5" s="94" customFormat="1" ht="12" customHeight="1">
      <c r="A241" s="310" t="s">
        <v>637</v>
      </c>
      <c r="B241" s="310"/>
      <c r="C241" s="310"/>
      <c r="D241" s="310"/>
      <c r="E241" s="147"/>
    </row>
    <row r="242" spans="1:5" s="94" customFormat="1" ht="25.5">
      <c r="A242" s="43" t="s">
        <v>464</v>
      </c>
      <c r="B242" s="43" t="s">
        <v>465</v>
      </c>
      <c r="C242" s="43" t="s">
        <v>466</v>
      </c>
      <c r="D242" s="176" t="s">
        <v>467</v>
      </c>
      <c r="E242" s="147"/>
    </row>
    <row r="243" spans="1:4" ht="12" customHeight="1">
      <c r="A243" s="308" t="s">
        <v>114</v>
      </c>
      <c r="B243" s="308"/>
      <c r="C243" s="308"/>
      <c r="D243" s="308"/>
    </row>
    <row r="244" spans="1:5" s="94" customFormat="1" ht="12.75">
      <c r="A244" s="16" t="s">
        <v>115</v>
      </c>
      <c r="B244" s="69" t="s">
        <v>638</v>
      </c>
      <c r="C244" s="16">
        <v>2007</v>
      </c>
      <c r="D244" s="177">
        <v>5905</v>
      </c>
      <c r="E244" s="147"/>
    </row>
    <row r="245" spans="1:5" s="94" customFormat="1" ht="12.75">
      <c r="A245" s="16" t="s">
        <v>127</v>
      </c>
      <c r="B245" s="69" t="s">
        <v>638</v>
      </c>
      <c r="C245" s="16">
        <v>2007</v>
      </c>
      <c r="D245" s="177">
        <v>5905</v>
      </c>
      <c r="E245" s="147"/>
    </row>
    <row r="246" spans="1:5" s="94" customFormat="1" ht="12.75">
      <c r="A246" s="16" t="s">
        <v>134</v>
      </c>
      <c r="B246" s="145" t="s">
        <v>639</v>
      </c>
      <c r="C246" s="16">
        <v>2007</v>
      </c>
      <c r="D246" s="177">
        <v>3400</v>
      </c>
      <c r="E246" s="147"/>
    </row>
    <row r="247" spans="1:5" s="94" customFormat="1" ht="12.75">
      <c r="A247" s="16" t="s">
        <v>141</v>
      </c>
      <c r="B247" s="145" t="s">
        <v>639</v>
      </c>
      <c r="C247" s="16">
        <v>2007</v>
      </c>
      <c r="D247" s="177">
        <v>3900</v>
      </c>
      <c r="E247" s="147"/>
    </row>
    <row r="248" spans="1:5" s="94" customFormat="1" ht="12.75">
      <c r="A248" s="16" t="s">
        <v>145</v>
      </c>
      <c r="B248" s="145" t="s">
        <v>639</v>
      </c>
      <c r="C248" s="16">
        <v>2008</v>
      </c>
      <c r="D248" s="177">
        <v>3509</v>
      </c>
      <c r="E248" s="147"/>
    </row>
    <row r="249" spans="1:5" s="94" customFormat="1" ht="12.75">
      <c r="A249" s="16" t="s">
        <v>151</v>
      </c>
      <c r="B249" s="145" t="s">
        <v>640</v>
      </c>
      <c r="C249" s="16">
        <v>2008</v>
      </c>
      <c r="D249" s="177">
        <v>2647.4</v>
      </c>
      <c r="E249" s="147"/>
    </row>
    <row r="250" spans="1:5" s="94" customFormat="1" ht="12.75">
      <c r="A250" s="16" t="s">
        <v>155</v>
      </c>
      <c r="B250" s="145" t="s">
        <v>639</v>
      </c>
      <c r="C250" s="16">
        <v>2008</v>
      </c>
      <c r="D250" s="177">
        <v>5490</v>
      </c>
      <c r="E250" s="147"/>
    </row>
    <row r="251" spans="1:5" s="94" customFormat="1" ht="12.75">
      <c r="A251" s="16"/>
      <c r="B251" s="88" t="s">
        <v>290</v>
      </c>
      <c r="C251" s="16"/>
      <c r="D251" s="176">
        <f>SUM(D244:D250)</f>
        <v>30756.4</v>
      </c>
      <c r="E251" s="147"/>
    </row>
    <row r="252" spans="1:4" ht="12" customHeight="1">
      <c r="A252" s="308" t="s">
        <v>291</v>
      </c>
      <c r="B252" s="308"/>
      <c r="C252" s="308"/>
      <c r="D252" s="308"/>
    </row>
    <row r="253" spans="1:5" s="94" customFormat="1" ht="12.75">
      <c r="A253" s="16" t="s">
        <v>115</v>
      </c>
      <c r="B253" s="69" t="s">
        <v>641</v>
      </c>
      <c r="C253" s="16">
        <v>2008</v>
      </c>
      <c r="D253" s="177">
        <v>2550</v>
      </c>
      <c r="E253" s="147"/>
    </row>
    <row r="254" spans="1:5" s="94" customFormat="1" ht="12.75">
      <c r="A254" s="16" t="s">
        <v>127</v>
      </c>
      <c r="B254" s="69" t="s">
        <v>642</v>
      </c>
      <c r="C254" s="16">
        <v>2008</v>
      </c>
      <c r="D254" s="177">
        <v>2391</v>
      </c>
      <c r="E254" s="147"/>
    </row>
    <row r="255" spans="1:5" s="94" customFormat="1" ht="12.75">
      <c r="A255" s="16" t="s">
        <v>134</v>
      </c>
      <c r="B255" s="69" t="s">
        <v>643</v>
      </c>
      <c r="C255" s="16">
        <v>2009</v>
      </c>
      <c r="D255" s="177">
        <v>1099</v>
      </c>
      <c r="E255" s="147"/>
    </row>
    <row r="256" spans="1:5" s="94" customFormat="1" ht="14.25" customHeight="1">
      <c r="A256" s="16" t="s">
        <v>141</v>
      </c>
      <c r="B256" s="69" t="s">
        <v>644</v>
      </c>
      <c r="C256" s="16">
        <v>2010</v>
      </c>
      <c r="D256" s="177">
        <v>2299</v>
      </c>
      <c r="E256" s="147"/>
    </row>
    <row r="257" spans="1:5" s="94" customFormat="1" ht="12.75">
      <c r="A257" s="16"/>
      <c r="B257" s="88" t="s">
        <v>290</v>
      </c>
      <c r="C257" s="16"/>
      <c r="D257" s="176">
        <f>SUM(D253:D256)</f>
        <v>8339</v>
      </c>
      <c r="E257" s="147"/>
    </row>
    <row r="258" spans="1:5" s="94" customFormat="1" ht="12" customHeight="1">
      <c r="A258" s="308" t="s">
        <v>297</v>
      </c>
      <c r="B258" s="308"/>
      <c r="C258" s="308"/>
      <c r="D258" s="308"/>
      <c r="E258" s="147"/>
    </row>
    <row r="259" spans="1:5" s="94" customFormat="1" ht="12.75">
      <c r="A259" s="82" t="s">
        <v>115</v>
      </c>
      <c r="B259" s="69" t="s">
        <v>645</v>
      </c>
      <c r="C259" s="16">
        <v>2008</v>
      </c>
      <c r="D259" s="99">
        <v>2780</v>
      </c>
      <c r="E259" s="147"/>
    </row>
    <row r="260" spans="1:5" s="94" customFormat="1" ht="12.75">
      <c r="A260" s="150"/>
      <c r="B260" s="313" t="s">
        <v>290</v>
      </c>
      <c r="C260" s="313" t="s">
        <v>514</v>
      </c>
      <c r="D260" s="176">
        <f>SUM(D259:D259)</f>
        <v>2780</v>
      </c>
      <c r="E260" s="147"/>
    </row>
    <row r="261" spans="1:5" s="94" customFormat="1" ht="12" customHeight="1">
      <c r="A261" s="308" t="s">
        <v>646</v>
      </c>
      <c r="B261" s="308"/>
      <c r="C261" s="308"/>
      <c r="D261" s="308"/>
      <c r="E261" s="147"/>
    </row>
    <row r="262" spans="1:5" s="94" customFormat="1" ht="25.5">
      <c r="A262" s="82" t="s">
        <v>115</v>
      </c>
      <c r="B262" s="69" t="s">
        <v>647</v>
      </c>
      <c r="C262" s="16">
        <v>2011</v>
      </c>
      <c r="D262" s="99">
        <v>15724</v>
      </c>
      <c r="E262" s="147"/>
    </row>
    <row r="263" spans="1:5" s="94" customFormat="1" ht="12.75">
      <c r="A263" s="82"/>
      <c r="B263" s="88" t="s">
        <v>290</v>
      </c>
      <c r="C263" s="16"/>
      <c r="D263" s="176">
        <f>SUM(D262)</f>
        <v>15724</v>
      </c>
      <c r="E263" s="147"/>
    </row>
    <row r="264" spans="1:5" s="94" customFormat="1" ht="12" customHeight="1">
      <c r="A264" s="308" t="s">
        <v>333</v>
      </c>
      <c r="B264" s="308"/>
      <c r="C264" s="308"/>
      <c r="D264" s="308"/>
      <c r="E264" s="147"/>
    </row>
    <row r="265" spans="1:5" s="94" customFormat="1" ht="12.75">
      <c r="A265" s="16" t="s">
        <v>115</v>
      </c>
      <c r="B265" s="69" t="s">
        <v>648</v>
      </c>
      <c r="C265" s="16">
        <v>2009</v>
      </c>
      <c r="D265" s="99">
        <v>1799</v>
      </c>
      <c r="E265" s="147"/>
    </row>
    <row r="266" spans="1:4" ht="12.75">
      <c r="A266" s="16"/>
      <c r="B266" s="313" t="s">
        <v>290</v>
      </c>
      <c r="C266" s="313" t="s">
        <v>514</v>
      </c>
      <c r="D266" s="176">
        <f>SUM(D265:D265)</f>
        <v>1799</v>
      </c>
    </row>
    <row r="267" spans="1:4" ht="12" customHeight="1">
      <c r="A267" s="308" t="s">
        <v>516</v>
      </c>
      <c r="B267" s="308"/>
      <c r="C267" s="308"/>
      <c r="D267" s="308"/>
    </row>
    <row r="268" spans="1:4" ht="12.75">
      <c r="A268" s="178" t="s">
        <v>115</v>
      </c>
      <c r="B268" s="69" t="s">
        <v>649</v>
      </c>
      <c r="C268" s="16">
        <v>2008</v>
      </c>
      <c r="D268" s="99">
        <v>3040</v>
      </c>
    </row>
    <row r="269" spans="1:5" s="154" customFormat="1" ht="12.75">
      <c r="A269" s="16"/>
      <c r="B269" s="88" t="s">
        <v>290</v>
      </c>
      <c r="C269" s="16"/>
      <c r="D269" s="176">
        <f>SUM(D268:D268)</f>
        <v>3040</v>
      </c>
      <c r="E269" s="140"/>
    </row>
    <row r="270" spans="1:5" s="94" customFormat="1" ht="12" customHeight="1">
      <c r="A270" s="308" t="s">
        <v>357</v>
      </c>
      <c r="B270" s="308"/>
      <c r="C270" s="308"/>
      <c r="D270" s="308"/>
      <c r="E270" s="147"/>
    </row>
    <row r="271" spans="1:4" ht="12.75">
      <c r="A271" s="16" t="s">
        <v>115</v>
      </c>
      <c r="B271" s="69" t="s">
        <v>650</v>
      </c>
      <c r="C271" s="16">
        <v>2010</v>
      </c>
      <c r="D271" s="99">
        <v>599</v>
      </c>
    </row>
    <row r="272" spans="1:4" ht="12.75">
      <c r="A272" s="16" t="s">
        <v>127</v>
      </c>
      <c r="B272" s="69" t="s">
        <v>651</v>
      </c>
      <c r="C272" s="16">
        <v>2007</v>
      </c>
      <c r="D272" s="99">
        <v>722.24</v>
      </c>
    </row>
    <row r="273" spans="1:6" s="94" customFormat="1" ht="12.75">
      <c r="A273" s="312" t="s">
        <v>290</v>
      </c>
      <c r="B273" s="312"/>
      <c r="C273" s="155"/>
      <c r="D273" s="179">
        <f>SUM(D271:D272)</f>
        <v>1321.24</v>
      </c>
      <c r="E273" s="147"/>
      <c r="F273" s="160"/>
    </row>
    <row r="274" spans="1:6" s="94" customFormat="1" ht="12" customHeight="1">
      <c r="A274" s="308" t="s">
        <v>362</v>
      </c>
      <c r="B274" s="308"/>
      <c r="C274" s="308"/>
      <c r="D274" s="308"/>
      <c r="E274" s="147"/>
      <c r="F274" s="160"/>
    </row>
    <row r="275" spans="1:6" s="94" customFormat="1" ht="12" customHeight="1">
      <c r="A275" s="16" t="s">
        <v>115</v>
      </c>
      <c r="B275" s="69" t="s">
        <v>652</v>
      </c>
      <c r="C275" s="16">
        <v>2011</v>
      </c>
      <c r="D275" s="99">
        <v>394.01</v>
      </c>
      <c r="E275" s="147"/>
      <c r="F275" s="160"/>
    </row>
    <row r="276" spans="1:6" s="94" customFormat="1" ht="12" customHeight="1">
      <c r="A276" s="16" t="s">
        <v>127</v>
      </c>
      <c r="B276" s="69" t="s">
        <v>653</v>
      </c>
      <c r="C276" s="16">
        <v>2012</v>
      </c>
      <c r="D276" s="99">
        <v>2700</v>
      </c>
      <c r="E276" s="147"/>
      <c r="F276" s="160"/>
    </row>
    <row r="277" spans="1:6" s="94" customFormat="1" ht="12" customHeight="1">
      <c r="A277" s="312" t="s">
        <v>290</v>
      </c>
      <c r="B277" s="312"/>
      <c r="C277" s="155"/>
      <c r="D277" s="179">
        <f>SUM(D275:D276)</f>
        <v>3094.01</v>
      </c>
      <c r="E277" s="147"/>
      <c r="F277" s="160"/>
    </row>
    <row r="278" spans="1:5" s="94" customFormat="1" ht="12" customHeight="1">
      <c r="A278" s="308" t="s">
        <v>376</v>
      </c>
      <c r="B278" s="308"/>
      <c r="C278" s="308"/>
      <c r="D278" s="308"/>
      <c r="E278" s="147"/>
    </row>
    <row r="279" spans="1:5" s="94" customFormat="1" ht="12.75">
      <c r="A279" s="16" t="s">
        <v>115</v>
      </c>
      <c r="B279" s="69" t="s">
        <v>654</v>
      </c>
      <c r="C279" s="16">
        <v>2009</v>
      </c>
      <c r="D279" s="99">
        <v>1799</v>
      </c>
      <c r="E279" s="180"/>
    </row>
    <row r="280" spans="1:5" s="94" customFormat="1" ht="12.75">
      <c r="A280" s="16" t="s">
        <v>127</v>
      </c>
      <c r="B280" s="69" t="s">
        <v>655</v>
      </c>
      <c r="C280" s="16">
        <v>2009</v>
      </c>
      <c r="D280" s="99">
        <v>399</v>
      </c>
      <c r="E280" s="180"/>
    </row>
    <row r="281" spans="1:5" s="94" customFormat="1" ht="25.5">
      <c r="A281" s="16" t="s">
        <v>134</v>
      </c>
      <c r="B281" s="69" t="s">
        <v>656</v>
      </c>
      <c r="C281" s="16">
        <v>2011</v>
      </c>
      <c r="D281" s="99">
        <v>339</v>
      </c>
      <c r="E281" s="180"/>
    </row>
    <row r="282" spans="1:5" s="94" customFormat="1" ht="12.75">
      <c r="A282" s="16"/>
      <c r="B282" s="88" t="s">
        <v>290</v>
      </c>
      <c r="C282" s="16"/>
      <c r="D282" s="179">
        <f>SUM(D279:D281)</f>
        <v>2537</v>
      </c>
      <c r="E282" s="147"/>
    </row>
    <row r="283" spans="1:5" s="94" customFormat="1" ht="12" customHeight="1">
      <c r="A283" s="308" t="s">
        <v>385</v>
      </c>
      <c r="B283" s="308"/>
      <c r="C283" s="308"/>
      <c r="D283" s="308"/>
      <c r="E283" s="147"/>
    </row>
    <row r="284" spans="1:5" s="94" customFormat="1" ht="12.75">
      <c r="A284" s="16" t="s">
        <v>115</v>
      </c>
      <c r="B284" s="69" t="s">
        <v>657</v>
      </c>
      <c r="C284" s="16">
        <v>2009</v>
      </c>
      <c r="D284" s="99">
        <v>3450</v>
      </c>
      <c r="E284" s="147"/>
    </row>
    <row r="285" spans="1:5" s="94" customFormat="1" ht="12.75">
      <c r="A285" s="16" t="s">
        <v>127</v>
      </c>
      <c r="B285" s="69" t="s">
        <v>658</v>
      </c>
      <c r="C285" s="16">
        <v>2009</v>
      </c>
      <c r="D285" s="99">
        <v>399</v>
      </c>
      <c r="E285" s="147"/>
    </row>
    <row r="286" spans="1:5" s="94" customFormat="1" ht="12.75">
      <c r="A286" s="16" t="s">
        <v>134</v>
      </c>
      <c r="B286" s="69" t="s">
        <v>659</v>
      </c>
      <c r="C286" s="16">
        <v>2009</v>
      </c>
      <c r="D286" s="99">
        <v>2562</v>
      </c>
      <c r="E286" s="147"/>
    </row>
    <row r="287" spans="1:5" s="94" customFormat="1" ht="12.75">
      <c r="A287" s="16" t="s">
        <v>141</v>
      </c>
      <c r="B287" s="69" t="s">
        <v>660</v>
      </c>
      <c r="C287" s="16">
        <v>2011</v>
      </c>
      <c r="D287" s="99">
        <v>2200</v>
      </c>
      <c r="E287" s="147"/>
    </row>
    <row r="288" spans="1:5" s="94" customFormat="1" ht="12.75">
      <c r="A288" s="161"/>
      <c r="B288" s="161" t="s">
        <v>290</v>
      </c>
      <c r="C288" s="82"/>
      <c r="D288" s="179">
        <f>SUM(D284:D287)</f>
        <v>8611</v>
      </c>
      <c r="E288" s="147"/>
    </row>
    <row r="289" spans="1:5" s="94" customFormat="1" ht="12" customHeight="1">
      <c r="A289" s="308" t="s">
        <v>545</v>
      </c>
      <c r="B289" s="308"/>
      <c r="C289" s="308"/>
      <c r="D289" s="308"/>
      <c r="E289" s="147"/>
    </row>
    <row r="290" spans="1:5" s="94" customFormat="1" ht="25.5">
      <c r="A290" s="16" t="s">
        <v>115</v>
      </c>
      <c r="B290" s="69" t="s">
        <v>661</v>
      </c>
      <c r="C290" s="16">
        <v>2008</v>
      </c>
      <c r="D290" s="99">
        <v>3281.8</v>
      </c>
      <c r="E290" s="147"/>
    </row>
    <row r="291" spans="1:5" s="94" customFormat="1" ht="12.75">
      <c r="A291" s="16" t="s">
        <v>127</v>
      </c>
      <c r="B291" s="69" t="s">
        <v>662</v>
      </c>
      <c r="C291" s="16">
        <v>2010</v>
      </c>
      <c r="D291" s="99">
        <v>2200</v>
      </c>
      <c r="E291" s="147"/>
    </row>
    <row r="292" spans="1:5" s="94" customFormat="1" ht="12.75">
      <c r="A292" s="16" t="s">
        <v>134</v>
      </c>
      <c r="B292" s="69" t="s">
        <v>662</v>
      </c>
      <c r="C292" s="16">
        <v>2010</v>
      </c>
      <c r="D292" s="99">
        <v>1900</v>
      </c>
      <c r="E292" s="147"/>
    </row>
    <row r="293" spans="1:5" s="94" customFormat="1" ht="12.75">
      <c r="A293" s="16" t="s">
        <v>141</v>
      </c>
      <c r="B293" s="69" t="s">
        <v>663</v>
      </c>
      <c r="C293" s="16">
        <v>2011</v>
      </c>
      <c r="D293" s="99">
        <v>1790</v>
      </c>
      <c r="E293" s="147"/>
    </row>
    <row r="294" spans="1:5" s="94" customFormat="1" ht="12.75">
      <c r="A294" s="16" t="s">
        <v>145</v>
      </c>
      <c r="B294" s="69" t="s">
        <v>653</v>
      </c>
      <c r="C294" s="16">
        <v>2011</v>
      </c>
      <c r="D294" s="99">
        <v>2533.8</v>
      </c>
      <c r="E294" s="147"/>
    </row>
    <row r="295" spans="1:5" s="94" customFormat="1" ht="12.75">
      <c r="A295" s="16" t="s">
        <v>151</v>
      </c>
      <c r="B295" s="69" t="s">
        <v>664</v>
      </c>
      <c r="C295" s="16">
        <v>2011</v>
      </c>
      <c r="D295" s="99">
        <v>3200</v>
      </c>
      <c r="E295" s="147"/>
    </row>
    <row r="296" spans="1:5" s="94" customFormat="1" ht="12.75">
      <c r="A296" s="16" t="s">
        <v>155</v>
      </c>
      <c r="B296" s="69" t="s">
        <v>665</v>
      </c>
      <c r="C296" s="16">
        <v>2011</v>
      </c>
      <c r="D296" s="99">
        <v>2545.1</v>
      </c>
      <c r="E296" s="147"/>
    </row>
    <row r="297" spans="1:5" s="94" customFormat="1" ht="12.75">
      <c r="A297" s="16" t="s">
        <v>162</v>
      </c>
      <c r="B297" s="69" t="s">
        <v>666</v>
      </c>
      <c r="C297" s="16">
        <v>2011</v>
      </c>
      <c r="D297" s="99">
        <v>2070</v>
      </c>
      <c r="E297" s="147"/>
    </row>
    <row r="298" spans="1:5" s="94" customFormat="1" ht="12.75">
      <c r="A298" s="16" t="s">
        <v>164</v>
      </c>
      <c r="B298" s="69" t="s">
        <v>666</v>
      </c>
      <c r="C298" s="16">
        <v>2011</v>
      </c>
      <c r="D298" s="99">
        <v>2070</v>
      </c>
      <c r="E298" s="147"/>
    </row>
    <row r="299" spans="1:5" s="94" customFormat="1" ht="12.75">
      <c r="A299" s="16" t="s">
        <v>166</v>
      </c>
      <c r="B299" s="69" t="s">
        <v>667</v>
      </c>
      <c r="C299" s="16">
        <v>2011</v>
      </c>
      <c r="D299" s="99">
        <v>370</v>
      </c>
      <c r="E299" s="147"/>
    </row>
    <row r="300" spans="1:5" s="94" customFormat="1" ht="12.75">
      <c r="A300" s="16" t="s">
        <v>168</v>
      </c>
      <c r="B300" s="69" t="s">
        <v>668</v>
      </c>
      <c r="C300" s="16">
        <v>2008</v>
      </c>
      <c r="D300" s="99">
        <v>1842.2</v>
      </c>
      <c r="E300" s="147"/>
    </row>
    <row r="301" spans="1:5" s="94" customFormat="1" ht="12.75">
      <c r="A301" s="16" t="s">
        <v>170</v>
      </c>
      <c r="B301" s="69" t="s">
        <v>669</v>
      </c>
      <c r="C301" s="16">
        <v>2010</v>
      </c>
      <c r="D301" s="99">
        <v>2530</v>
      </c>
      <c r="E301" s="147"/>
    </row>
    <row r="302" spans="1:5" s="94" customFormat="1" ht="12.75">
      <c r="A302" s="16" t="s">
        <v>174</v>
      </c>
      <c r="B302" s="69" t="s">
        <v>670</v>
      </c>
      <c r="C302" s="16">
        <v>2010</v>
      </c>
      <c r="D302" s="99">
        <v>2000</v>
      </c>
      <c r="E302" s="147"/>
    </row>
    <row r="303" spans="1:5" s="94" customFormat="1" ht="12.75">
      <c r="A303" s="161"/>
      <c r="B303" s="161" t="s">
        <v>290</v>
      </c>
      <c r="C303" s="82"/>
      <c r="D303" s="179">
        <f>SUM(D290:D302)</f>
        <v>28332.899999999998</v>
      </c>
      <c r="E303" s="147"/>
    </row>
    <row r="304" spans="1:5" s="94" customFormat="1" ht="12" customHeight="1">
      <c r="A304" s="308" t="s">
        <v>562</v>
      </c>
      <c r="B304" s="308"/>
      <c r="C304" s="308"/>
      <c r="D304" s="308"/>
      <c r="E304" s="147"/>
    </row>
    <row r="305" spans="1:5" s="94" customFormat="1" ht="12.75">
      <c r="A305" s="16" t="s">
        <v>115</v>
      </c>
      <c r="B305" s="69" t="s">
        <v>671</v>
      </c>
      <c r="C305" s="16">
        <v>2010</v>
      </c>
      <c r="D305" s="181">
        <v>1747.31</v>
      </c>
      <c r="E305" s="147"/>
    </row>
    <row r="306" spans="1:5" s="94" customFormat="1" ht="12.75">
      <c r="A306" s="16" t="s">
        <v>127</v>
      </c>
      <c r="B306" s="69" t="s">
        <v>672</v>
      </c>
      <c r="C306" s="16">
        <v>2010</v>
      </c>
      <c r="D306" s="181">
        <v>1747.31</v>
      </c>
      <c r="E306" s="147"/>
    </row>
    <row r="307" spans="1:5" s="94" customFormat="1" ht="12.75">
      <c r="A307" s="16" t="s">
        <v>134</v>
      </c>
      <c r="B307" s="69" t="s">
        <v>673</v>
      </c>
      <c r="C307" s="16">
        <v>2011</v>
      </c>
      <c r="D307" s="181">
        <v>2219.01</v>
      </c>
      <c r="E307" s="147"/>
    </row>
    <row r="308" spans="1:5" s="94" customFormat="1" ht="12.75">
      <c r="A308" s="16" t="s">
        <v>141</v>
      </c>
      <c r="B308" s="69" t="s">
        <v>674</v>
      </c>
      <c r="C308" s="16">
        <v>2011</v>
      </c>
      <c r="D308" s="181">
        <v>3362</v>
      </c>
      <c r="E308" s="147"/>
    </row>
    <row r="309" spans="1:5" s="94" customFormat="1" ht="12.75">
      <c r="A309" s="16" t="s">
        <v>145</v>
      </c>
      <c r="B309" s="69" t="s">
        <v>675</v>
      </c>
      <c r="C309" s="16">
        <v>2009</v>
      </c>
      <c r="D309" s="181">
        <v>2257</v>
      </c>
      <c r="E309" s="147"/>
    </row>
    <row r="310" spans="1:5" s="94" customFormat="1" ht="12.75">
      <c r="A310" s="16" t="s">
        <v>151</v>
      </c>
      <c r="B310" s="69" t="s">
        <v>676</v>
      </c>
      <c r="C310" s="16">
        <v>2009</v>
      </c>
      <c r="D310" s="181">
        <v>2003.53</v>
      </c>
      <c r="E310" s="147"/>
    </row>
    <row r="311" spans="1:5" s="94" customFormat="1" ht="12.75">
      <c r="A311" s="16" t="s">
        <v>155</v>
      </c>
      <c r="B311" s="145" t="s">
        <v>677</v>
      </c>
      <c r="C311" s="15">
        <v>2008</v>
      </c>
      <c r="D311" s="182">
        <v>3034.99</v>
      </c>
      <c r="E311" s="147"/>
    </row>
    <row r="312" spans="1:5" s="94" customFormat="1" ht="12.75">
      <c r="A312" s="16" t="s">
        <v>162</v>
      </c>
      <c r="B312" s="145" t="s">
        <v>676</v>
      </c>
      <c r="C312" s="15">
        <v>2008</v>
      </c>
      <c r="D312" s="182">
        <v>3313.98</v>
      </c>
      <c r="E312" s="147"/>
    </row>
    <row r="313" spans="1:5" s="94" customFormat="1" ht="12.75">
      <c r="A313" s="16" t="s">
        <v>164</v>
      </c>
      <c r="B313" s="145" t="s">
        <v>678</v>
      </c>
      <c r="C313" s="15">
        <v>2008</v>
      </c>
      <c r="D313" s="182">
        <v>3154.46</v>
      </c>
      <c r="E313" s="147"/>
    </row>
    <row r="314" spans="1:5" s="94" customFormat="1" ht="12.75">
      <c r="A314" s="16" t="s">
        <v>166</v>
      </c>
      <c r="B314" s="145" t="s">
        <v>679</v>
      </c>
      <c r="C314" s="15">
        <v>2008</v>
      </c>
      <c r="D314" s="182">
        <v>299</v>
      </c>
      <c r="E314" s="147"/>
    </row>
    <row r="315" spans="1:5" s="94" customFormat="1" ht="12.75">
      <c r="A315" s="16" t="s">
        <v>168</v>
      </c>
      <c r="B315" s="145" t="s">
        <v>680</v>
      </c>
      <c r="C315" s="15">
        <v>2008</v>
      </c>
      <c r="D315" s="182">
        <v>179</v>
      </c>
      <c r="E315" s="147"/>
    </row>
    <row r="316" spans="1:5" s="94" customFormat="1" ht="12.75">
      <c r="A316" s="16" t="s">
        <v>170</v>
      </c>
      <c r="B316" s="145" t="s">
        <v>681</v>
      </c>
      <c r="C316" s="15">
        <v>2011</v>
      </c>
      <c r="D316" s="182">
        <v>2999</v>
      </c>
      <c r="E316" s="147"/>
    </row>
    <row r="317" spans="1:5" s="94" customFormat="1" ht="12.75">
      <c r="A317" s="16" t="s">
        <v>174</v>
      </c>
      <c r="B317" s="145" t="s">
        <v>682</v>
      </c>
      <c r="C317" s="15">
        <v>2009</v>
      </c>
      <c r="D317" s="182">
        <v>599</v>
      </c>
      <c r="E317" s="147"/>
    </row>
    <row r="318" spans="1:5" s="94" customFormat="1" ht="12.75" customHeight="1">
      <c r="A318" s="16" t="s">
        <v>176</v>
      </c>
      <c r="B318" s="145" t="s">
        <v>683</v>
      </c>
      <c r="C318" s="15">
        <v>2012</v>
      </c>
      <c r="D318" s="183">
        <v>1500</v>
      </c>
      <c r="E318" s="147"/>
    </row>
    <row r="319" spans="1:5" s="94" customFormat="1" ht="12.75">
      <c r="A319" s="16" t="s">
        <v>179</v>
      </c>
      <c r="B319" s="145" t="s">
        <v>684</v>
      </c>
      <c r="C319" s="15">
        <v>2012</v>
      </c>
      <c r="D319" s="183">
        <v>3420.49</v>
      </c>
      <c r="E319" s="147"/>
    </row>
    <row r="320" spans="1:5" s="94" customFormat="1" ht="12.75">
      <c r="A320" s="161"/>
      <c r="B320" s="161" t="s">
        <v>290</v>
      </c>
      <c r="C320" s="82"/>
      <c r="D320" s="184">
        <f>SUM(D305:D319)</f>
        <v>31836.08</v>
      </c>
      <c r="E320" s="147"/>
    </row>
    <row r="321" spans="1:5" s="94" customFormat="1" ht="12" customHeight="1">
      <c r="A321" s="308" t="s">
        <v>424</v>
      </c>
      <c r="B321" s="308"/>
      <c r="C321" s="308"/>
      <c r="D321" s="308"/>
      <c r="E321" s="147"/>
    </row>
    <row r="322" spans="1:5" s="94" customFormat="1" ht="12.75">
      <c r="A322" s="16" t="s">
        <v>115</v>
      </c>
      <c r="B322" s="145" t="s">
        <v>685</v>
      </c>
      <c r="C322" s="16">
        <v>2008</v>
      </c>
      <c r="D322" s="182">
        <v>920.05</v>
      </c>
      <c r="E322" s="185"/>
    </row>
    <row r="323" spans="1:5" s="94" customFormat="1" ht="12.75">
      <c r="A323" s="16" t="s">
        <v>127</v>
      </c>
      <c r="B323" s="145" t="s">
        <v>686</v>
      </c>
      <c r="C323" s="16">
        <v>2008</v>
      </c>
      <c r="D323" s="182">
        <v>1318.82</v>
      </c>
      <c r="E323" s="185"/>
    </row>
    <row r="324" spans="1:5" s="94" customFormat="1" ht="12.75">
      <c r="A324" s="16" t="s">
        <v>134</v>
      </c>
      <c r="B324" s="145" t="s">
        <v>686</v>
      </c>
      <c r="C324" s="16">
        <v>2008</v>
      </c>
      <c r="D324" s="182">
        <v>1318.85</v>
      </c>
      <c r="E324" s="185"/>
    </row>
    <row r="325" spans="1:5" s="94" customFormat="1" ht="12.75">
      <c r="A325" s="16" t="s">
        <v>141</v>
      </c>
      <c r="B325" s="145" t="s">
        <v>687</v>
      </c>
      <c r="C325" s="16">
        <v>2010</v>
      </c>
      <c r="D325" s="182">
        <v>1100</v>
      </c>
      <c r="E325" s="185"/>
    </row>
    <row r="326" spans="1:5" s="94" customFormat="1" ht="25.5">
      <c r="A326" s="16" t="s">
        <v>145</v>
      </c>
      <c r="B326" s="145" t="s">
        <v>688</v>
      </c>
      <c r="C326" s="16">
        <v>2010</v>
      </c>
      <c r="D326" s="182">
        <v>729</v>
      </c>
      <c r="E326" s="185"/>
    </row>
    <row r="327" spans="1:5" s="94" customFormat="1" ht="12.75">
      <c r="A327" s="16" t="s">
        <v>151</v>
      </c>
      <c r="B327" s="145" t="s">
        <v>689</v>
      </c>
      <c r="C327" s="16">
        <v>2010</v>
      </c>
      <c r="D327" s="182">
        <v>2200</v>
      </c>
      <c r="E327" s="185"/>
    </row>
    <row r="328" spans="1:5" s="94" customFormat="1" ht="25.5">
      <c r="A328" s="16" t="s">
        <v>155</v>
      </c>
      <c r="B328" s="64" t="s">
        <v>690</v>
      </c>
      <c r="C328" s="16">
        <v>2011</v>
      </c>
      <c r="D328" s="182">
        <v>250</v>
      </c>
      <c r="E328" s="186"/>
    </row>
    <row r="329" spans="1:5" s="94" customFormat="1" ht="25.5">
      <c r="A329" s="16" t="s">
        <v>162</v>
      </c>
      <c r="B329" s="64" t="s">
        <v>690</v>
      </c>
      <c r="C329" s="16">
        <v>2011</v>
      </c>
      <c r="D329" s="182">
        <v>250</v>
      </c>
      <c r="E329" s="186"/>
    </row>
    <row r="330" spans="1:5" s="94" customFormat="1" ht="12.75">
      <c r="A330" s="16" t="s">
        <v>164</v>
      </c>
      <c r="B330" s="69" t="s">
        <v>691</v>
      </c>
      <c r="C330" s="16">
        <v>2012</v>
      </c>
      <c r="D330" s="182">
        <v>269</v>
      </c>
      <c r="E330" s="185"/>
    </row>
    <row r="331" spans="1:5" s="94" customFormat="1" ht="12.75">
      <c r="A331" s="16" t="s">
        <v>166</v>
      </c>
      <c r="B331" s="69" t="s">
        <v>692</v>
      </c>
      <c r="C331" s="16">
        <v>2011</v>
      </c>
      <c r="D331" s="182">
        <v>1073</v>
      </c>
      <c r="E331" s="185"/>
    </row>
    <row r="332" spans="1:5" s="94" customFormat="1" ht="12.75">
      <c r="A332" s="16" t="s">
        <v>168</v>
      </c>
      <c r="B332" s="69" t="s">
        <v>693</v>
      </c>
      <c r="C332" s="16">
        <v>2011</v>
      </c>
      <c r="D332" s="182">
        <v>1718</v>
      </c>
      <c r="E332" s="185"/>
    </row>
    <row r="333" spans="1:5" s="94" customFormat="1" ht="12.75">
      <c r="A333" s="16" t="s">
        <v>170</v>
      </c>
      <c r="B333" s="69" t="s">
        <v>694</v>
      </c>
      <c r="C333" s="16">
        <v>2011</v>
      </c>
      <c r="D333" s="182">
        <v>429</v>
      </c>
      <c r="E333" s="185"/>
    </row>
    <row r="334" spans="1:5" s="94" customFormat="1" ht="12.75">
      <c r="A334" s="16" t="s">
        <v>174</v>
      </c>
      <c r="B334" s="69" t="s">
        <v>695</v>
      </c>
      <c r="C334" s="16">
        <v>2011</v>
      </c>
      <c r="D334" s="182">
        <v>2250</v>
      </c>
      <c r="E334" s="185"/>
    </row>
    <row r="335" spans="1:5" s="94" customFormat="1" ht="12.75">
      <c r="A335" s="16" t="s">
        <v>176</v>
      </c>
      <c r="B335" s="145" t="s">
        <v>696</v>
      </c>
      <c r="C335" s="16">
        <v>2008</v>
      </c>
      <c r="D335" s="182">
        <v>400</v>
      </c>
      <c r="E335" s="185"/>
    </row>
    <row r="336" spans="1:5" s="94" customFormat="1" ht="12.75">
      <c r="A336" s="16" t="s">
        <v>179</v>
      </c>
      <c r="B336" s="145" t="s">
        <v>697</v>
      </c>
      <c r="C336" s="16">
        <v>2009</v>
      </c>
      <c r="D336" s="182">
        <v>650</v>
      </c>
      <c r="E336" s="147"/>
    </row>
    <row r="337" spans="1:5" s="94" customFormat="1" ht="12.75">
      <c r="A337" s="16" t="s">
        <v>182</v>
      </c>
      <c r="B337" s="145" t="s">
        <v>698</v>
      </c>
      <c r="C337" s="16">
        <v>2010</v>
      </c>
      <c r="D337" s="182">
        <v>935.37</v>
      </c>
      <c r="E337" s="147"/>
    </row>
    <row r="338" spans="1:5" s="94" customFormat="1" ht="12.75">
      <c r="A338" s="16" t="s">
        <v>447</v>
      </c>
      <c r="B338" s="145" t="s">
        <v>699</v>
      </c>
      <c r="C338" s="16">
        <v>2010</v>
      </c>
      <c r="D338" s="182">
        <v>2199</v>
      </c>
      <c r="E338" s="147"/>
    </row>
    <row r="339" spans="1:5" s="94" customFormat="1" ht="12.75">
      <c r="A339" s="16" t="s">
        <v>184</v>
      </c>
      <c r="B339" s="69" t="s">
        <v>700</v>
      </c>
      <c r="C339" s="16">
        <v>2011</v>
      </c>
      <c r="D339" s="182">
        <v>1699</v>
      </c>
      <c r="E339" s="147"/>
    </row>
    <row r="340" spans="1:5" s="94" customFormat="1" ht="12.75">
      <c r="A340" s="16" t="s">
        <v>176</v>
      </c>
      <c r="B340" s="145" t="s">
        <v>701</v>
      </c>
      <c r="C340" s="16">
        <v>2011</v>
      </c>
      <c r="D340" s="99">
        <v>2250</v>
      </c>
      <c r="E340" s="147"/>
    </row>
    <row r="341" spans="1:5" s="94" customFormat="1" ht="12.75">
      <c r="A341" s="16" t="s">
        <v>179</v>
      </c>
      <c r="B341" s="145" t="s">
        <v>701</v>
      </c>
      <c r="C341" s="16">
        <v>2011</v>
      </c>
      <c r="D341" s="99">
        <v>2250</v>
      </c>
      <c r="E341" s="147"/>
    </row>
    <row r="342" spans="1:5" s="94" customFormat="1" ht="12.75">
      <c r="A342" s="161"/>
      <c r="B342" s="161" t="s">
        <v>290</v>
      </c>
      <c r="C342" s="82"/>
      <c r="D342" s="184">
        <f>SUM(D322:D341)</f>
        <v>24209.09</v>
      </c>
      <c r="E342" s="147"/>
    </row>
    <row r="343" spans="1:5" s="94" customFormat="1" ht="12" customHeight="1">
      <c r="A343" s="308" t="s">
        <v>624</v>
      </c>
      <c r="B343" s="308"/>
      <c r="C343" s="308"/>
      <c r="D343" s="308"/>
      <c r="E343" s="147"/>
    </row>
    <row r="344" spans="1:5" s="94" customFormat="1" ht="25.5">
      <c r="A344" s="16" t="s">
        <v>115</v>
      </c>
      <c r="B344" s="69" t="s">
        <v>702</v>
      </c>
      <c r="C344" s="16">
        <v>2007</v>
      </c>
      <c r="D344" s="187">
        <v>3714.9</v>
      </c>
      <c r="E344" s="147"/>
    </row>
    <row r="345" spans="1:5" s="94" customFormat="1" ht="12.75">
      <c r="A345" s="16" t="s">
        <v>127</v>
      </c>
      <c r="B345" s="69" t="s">
        <v>703</v>
      </c>
      <c r="C345" s="16">
        <v>2010</v>
      </c>
      <c r="D345" s="187">
        <v>5000</v>
      </c>
      <c r="E345" s="147"/>
    </row>
    <row r="346" spans="1:5" s="94" customFormat="1" ht="12.75">
      <c r="A346" s="16" t="s">
        <v>134</v>
      </c>
      <c r="B346" s="69" t="s">
        <v>704</v>
      </c>
      <c r="C346" s="16">
        <v>2007</v>
      </c>
      <c r="D346" s="187">
        <v>2464.4</v>
      </c>
      <c r="E346" s="147"/>
    </row>
    <row r="347" spans="1:5" s="94" customFormat="1" ht="12.75">
      <c r="A347" s="161"/>
      <c r="B347" s="161" t="s">
        <v>290</v>
      </c>
      <c r="C347" s="82"/>
      <c r="D347" s="179">
        <f>SUM(D344:D346)</f>
        <v>11179.3</v>
      </c>
      <c r="E347" s="147"/>
    </row>
    <row r="348" spans="1:4" s="147" customFormat="1" ht="12.75">
      <c r="A348" s="141"/>
      <c r="B348" s="141"/>
      <c r="C348" s="172"/>
      <c r="D348" s="188"/>
    </row>
    <row r="349" spans="1:4" s="147" customFormat="1" ht="12.75">
      <c r="A349" s="141"/>
      <c r="B349" s="141"/>
      <c r="C349" s="172"/>
      <c r="D349" s="188"/>
    </row>
    <row r="350" spans="1:5" s="94" customFormat="1" ht="12" customHeight="1">
      <c r="A350" s="310" t="s">
        <v>705</v>
      </c>
      <c r="B350" s="310"/>
      <c r="C350" s="310"/>
      <c r="D350" s="310"/>
      <c r="E350" s="147"/>
    </row>
    <row r="351" spans="1:5" s="94" customFormat="1" ht="25.5">
      <c r="A351" s="43" t="s">
        <v>464</v>
      </c>
      <c r="B351" s="43" t="s">
        <v>465</v>
      </c>
      <c r="C351" s="43" t="s">
        <v>466</v>
      </c>
      <c r="D351" s="144" t="s">
        <v>467</v>
      </c>
      <c r="E351" s="147"/>
    </row>
    <row r="352" spans="1:4" ht="12" customHeight="1">
      <c r="A352" s="311" t="s">
        <v>114</v>
      </c>
      <c r="B352" s="311"/>
      <c r="C352" s="311"/>
      <c r="D352" s="311"/>
    </row>
    <row r="353" spans="1:5" s="94" customFormat="1" ht="12.75">
      <c r="A353" s="16" t="s">
        <v>115</v>
      </c>
      <c r="B353" s="69" t="s">
        <v>706</v>
      </c>
      <c r="C353" s="16">
        <v>2007</v>
      </c>
      <c r="D353" s="152">
        <v>106800</v>
      </c>
      <c r="E353" s="147"/>
    </row>
    <row r="354" spans="1:5" s="94" customFormat="1" ht="12.75">
      <c r="A354" s="16" t="s">
        <v>127</v>
      </c>
      <c r="B354" s="69" t="s">
        <v>706</v>
      </c>
      <c r="C354" s="16">
        <v>2012</v>
      </c>
      <c r="D354" s="152">
        <v>277360.58</v>
      </c>
      <c r="E354" s="147"/>
    </row>
    <row r="355" spans="1:5" s="94" customFormat="1" ht="25.5">
      <c r="A355" s="16" t="s">
        <v>134</v>
      </c>
      <c r="B355" s="69" t="s">
        <v>707</v>
      </c>
      <c r="C355" s="16">
        <v>2007</v>
      </c>
      <c r="D355" s="152">
        <v>9045.4</v>
      </c>
      <c r="E355" s="147"/>
    </row>
    <row r="356" spans="1:5" s="94" customFormat="1" ht="25.5">
      <c r="A356" s="16" t="s">
        <v>141</v>
      </c>
      <c r="B356" s="69" t="s">
        <v>708</v>
      </c>
      <c r="C356" s="16">
        <v>2007</v>
      </c>
      <c r="D356" s="152">
        <v>32000</v>
      </c>
      <c r="E356" s="147"/>
    </row>
    <row r="357" spans="1:5" s="94" customFormat="1" ht="12.75">
      <c r="A357" s="16"/>
      <c r="B357" s="161" t="s">
        <v>290</v>
      </c>
      <c r="C357" s="82"/>
      <c r="D357" s="156">
        <f>SUM(D353:D356)</f>
        <v>425205.98000000004</v>
      </c>
      <c r="E357" s="147"/>
    </row>
    <row r="358" spans="1:5" s="94" customFormat="1" ht="12" customHeight="1">
      <c r="A358" s="311" t="s">
        <v>291</v>
      </c>
      <c r="B358" s="311"/>
      <c r="C358" s="311"/>
      <c r="D358" s="311"/>
      <c r="E358" s="147"/>
    </row>
    <row r="359" spans="1:5" s="94" customFormat="1" ht="25.5">
      <c r="A359" s="16" t="s">
        <v>115</v>
      </c>
      <c r="B359" s="69" t="s">
        <v>709</v>
      </c>
      <c r="C359" s="16">
        <v>2011</v>
      </c>
      <c r="D359" s="152">
        <v>1249</v>
      </c>
      <c r="E359" s="147"/>
    </row>
    <row r="360" spans="1:5" s="94" customFormat="1" ht="25.5">
      <c r="A360" s="16" t="s">
        <v>127</v>
      </c>
      <c r="B360" s="69" t="s">
        <v>710</v>
      </c>
      <c r="C360" s="16">
        <v>2011</v>
      </c>
      <c r="D360" s="152">
        <v>518</v>
      </c>
      <c r="E360" s="147"/>
    </row>
    <row r="361" spans="1:5" s="94" customFormat="1" ht="25.5">
      <c r="A361" s="16" t="s">
        <v>134</v>
      </c>
      <c r="B361" s="69" t="s">
        <v>711</v>
      </c>
      <c r="C361" s="16">
        <v>2011</v>
      </c>
      <c r="D361" s="152">
        <v>978</v>
      </c>
      <c r="E361" s="147"/>
    </row>
    <row r="362" spans="1:5" s="94" customFormat="1" ht="12.75">
      <c r="A362" s="16" t="s">
        <v>141</v>
      </c>
      <c r="B362" s="69" t="s">
        <v>712</v>
      </c>
      <c r="C362" s="16">
        <v>2012</v>
      </c>
      <c r="D362" s="152">
        <v>479</v>
      </c>
      <c r="E362" s="147"/>
    </row>
    <row r="363" spans="1:5" s="94" customFormat="1" ht="12.75">
      <c r="A363" s="16"/>
      <c r="B363" s="161" t="s">
        <v>290</v>
      </c>
      <c r="C363" s="82"/>
      <c r="D363" s="156">
        <f>SUM(D359:D362)</f>
        <v>3224</v>
      </c>
      <c r="E363" s="147"/>
    </row>
    <row r="364" spans="1:5" s="94" customFormat="1" ht="12" customHeight="1">
      <c r="A364" s="311" t="s">
        <v>297</v>
      </c>
      <c r="B364" s="311"/>
      <c r="C364" s="311"/>
      <c r="D364" s="311"/>
      <c r="E364" s="147"/>
    </row>
    <row r="365" spans="1:5" s="94" customFormat="1" ht="25.5">
      <c r="A365" s="82" t="s">
        <v>115</v>
      </c>
      <c r="B365" s="69" t="s">
        <v>713</v>
      </c>
      <c r="C365" s="122">
        <v>2008</v>
      </c>
      <c r="D365" s="152">
        <v>3000</v>
      </c>
      <c r="E365" s="147"/>
    </row>
    <row r="366" spans="1:5" s="94" customFormat="1" ht="12.75">
      <c r="A366" s="16"/>
      <c r="B366" s="161" t="s">
        <v>290</v>
      </c>
      <c r="C366" s="16"/>
      <c r="D366" s="156">
        <f>SUM(D365)</f>
        <v>3000</v>
      </c>
      <c r="E366" s="147"/>
    </row>
    <row r="367" spans="1:5" s="94" customFormat="1" ht="12" customHeight="1">
      <c r="A367" s="307" t="s">
        <v>714</v>
      </c>
      <c r="B367" s="307"/>
      <c r="C367" s="307"/>
      <c r="D367" s="307"/>
      <c r="E367" s="147"/>
    </row>
    <row r="368" spans="1:5" s="94" customFormat="1" ht="12" customHeight="1">
      <c r="A368" s="16" t="s">
        <v>115</v>
      </c>
      <c r="B368" s="69" t="s">
        <v>715</v>
      </c>
      <c r="C368" s="16">
        <v>2010</v>
      </c>
      <c r="D368" s="189">
        <v>7991</v>
      </c>
      <c r="E368" s="147"/>
    </row>
    <row r="369" spans="1:5" s="94" customFormat="1" ht="12.75">
      <c r="A369" s="161"/>
      <c r="B369" s="161" t="s">
        <v>290</v>
      </c>
      <c r="C369" s="82"/>
      <c r="D369" s="156">
        <f>SUM(D368:D368)</f>
        <v>7991</v>
      </c>
      <c r="E369" s="147"/>
    </row>
    <row r="370" spans="1:5" s="94" customFormat="1" ht="12" customHeight="1">
      <c r="A370" s="308" t="s">
        <v>716</v>
      </c>
      <c r="B370" s="308"/>
      <c r="C370" s="308"/>
      <c r="D370" s="308"/>
      <c r="E370" s="147"/>
    </row>
    <row r="371" spans="1:5" s="94" customFormat="1" ht="12" customHeight="1">
      <c r="A371" s="16" t="s">
        <v>115</v>
      </c>
      <c r="B371" s="69" t="s">
        <v>717</v>
      </c>
      <c r="C371" s="16">
        <v>2007</v>
      </c>
      <c r="D371" s="189">
        <v>2464.4</v>
      </c>
      <c r="E371" s="147"/>
    </row>
    <row r="372" spans="1:5" s="94" customFormat="1" ht="12.75">
      <c r="A372" s="161"/>
      <c r="B372" s="161" t="s">
        <v>290</v>
      </c>
      <c r="C372" s="82"/>
      <c r="D372" s="156">
        <f>SUM(D371)</f>
        <v>2464.4</v>
      </c>
      <c r="E372" s="147"/>
    </row>
    <row r="373" spans="1:5" s="94" customFormat="1" ht="12.75">
      <c r="A373" s="97"/>
      <c r="B373" s="97"/>
      <c r="C373" s="190"/>
      <c r="D373" s="191"/>
      <c r="E373" s="147"/>
    </row>
    <row r="374" s="192" customFormat="1" ht="12.75">
      <c r="D374" s="189"/>
    </row>
    <row r="375" s="192" customFormat="1" ht="12.75">
      <c r="D375" s="189"/>
    </row>
    <row r="376" s="192" customFormat="1" ht="12.75">
      <c r="D376" s="189"/>
    </row>
    <row r="377" spans="1:5" s="94" customFormat="1" ht="12.75">
      <c r="A377" s="97"/>
      <c r="B377" s="192"/>
      <c r="C377" s="192"/>
      <c r="D377" s="189"/>
      <c r="E377" s="147"/>
    </row>
    <row r="378" spans="1:5" s="94" customFormat="1" ht="12.75">
      <c r="A378" s="97"/>
      <c r="B378" s="309" t="s">
        <v>718</v>
      </c>
      <c r="C378" s="309"/>
      <c r="D378" s="193">
        <f>D53+D64+D74+D78+D81+D92+D102+D110+D120+D130+D150+D203+D223+D237</f>
        <v>1218716.77</v>
      </c>
      <c r="E378" s="147"/>
    </row>
    <row r="379" spans="1:5" s="94" customFormat="1" ht="12.75">
      <c r="A379" s="97"/>
      <c r="B379" s="309" t="s">
        <v>719</v>
      </c>
      <c r="C379" s="309"/>
      <c r="D379" s="193">
        <f>D251+D257+D260+D263+D266+D269+D273+D277+D282+D288+D303+D320+D342+D347</f>
        <v>173559.02</v>
      </c>
      <c r="E379" s="147"/>
    </row>
    <row r="380" spans="1:5" s="94" customFormat="1" ht="12.75">
      <c r="A380" s="97"/>
      <c r="B380" s="309" t="s">
        <v>720</v>
      </c>
      <c r="C380" s="309"/>
      <c r="D380" s="193">
        <f>D357+D363+D366+D369+D372</f>
        <v>441885.38000000006</v>
      </c>
      <c r="E380" s="147"/>
    </row>
    <row r="381" spans="1:5" s="94" customFormat="1" ht="12.75">
      <c r="A381" s="97"/>
      <c r="B381" s="97"/>
      <c r="C381" s="190"/>
      <c r="D381" s="194"/>
      <c r="E381" s="147"/>
    </row>
    <row r="382" spans="1:5" s="94" customFormat="1" ht="12.75">
      <c r="A382" s="97"/>
      <c r="B382" s="97"/>
      <c r="C382" s="190"/>
      <c r="D382" s="194"/>
      <c r="E382" s="147"/>
    </row>
    <row r="383" spans="1:5" s="94" customFormat="1" ht="12.75">
      <c r="A383" s="97"/>
      <c r="B383" s="97"/>
      <c r="C383" s="190"/>
      <c r="D383" s="194"/>
      <c r="E383" s="147"/>
    </row>
    <row r="384" spans="1:5" s="94" customFormat="1" ht="12.75">
      <c r="A384" s="97"/>
      <c r="B384" s="97"/>
      <c r="C384" s="190"/>
      <c r="D384" s="194"/>
      <c r="E384" s="147"/>
    </row>
    <row r="385" spans="1:5" s="94" customFormat="1" ht="12.75">
      <c r="A385" s="97"/>
      <c r="B385" s="97"/>
      <c r="C385" s="190"/>
      <c r="D385" s="194"/>
      <c r="E385" s="147"/>
    </row>
    <row r="386" spans="1:5" s="94" customFormat="1" ht="12.75">
      <c r="A386" s="97"/>
      <c r="B386" s="97"/>
      <c r="C386" s="190"/>
      <c r="D386" s="194"/>
      <c r="E386" s="147"/>
    </row>
    <row r="387" spans="1:5" s="94" customFormat="1" ht="12.75">
      <c r="A387" s="97"/>
      <c r="B387" s="97"/>
      <c r="C387" s="190"/>
      <c r="D387" s="194"/>
      <c r="E387" s="147"/>
    </row>
    <row r="388" spans="1:5" s="94" customFormat="1" ht="12.75">
      <c r="A388" s="97"/>
      <c r="B388" s="97"/>
      <c r="C388" s="190"/>
      <c r="D388" s="194"/>
      <c r="E388" s="147"/>
    </row>
    <row r="389" spans="1:5" s="94" customFormat="1" ht="12.75">
      <c r="A389" s="97"/>
      <c r="B389" s="97"/>
      <c r="C389" s="190"/>
      <c r="D389" s="194"/>
      <c r="E389" s="147"/>
    </row>
    <row r="390" spans="1:5" s="94" customFormat="1" ht="12.75">
      <c r="A390" s="97"/>
      <c r="B390" s="97"/>
      <c r="C390" s="190"/>
      <c r="D390" s="194"/>
      <c r="E390" s="147"/>
    </row>
    <row r="391" spans="1:5" s="94" customFormat="1" ht="12.75">
      <c r="A391" s="97"/>
      <c r="B391" s="97"/>
      <c r="C391" s="190"/>
      <c r="D391" s="194"/>
      <c r="E391" s="147"/>
    </row>
    <row r="392" spans="1:5" s="94" customFormat="1" ht="12.75">
      <c r="A392" s="97"/>
      <c r="B392" s="97"/>
      <c r="C392" s="190"/>
      <c r="D392" s="194"/>
      <c r="E392" s="147"/>
    </row>
    <row r="393" spans="1:5" s="94" customFormat="1" ht="12.75">
      <c r="A393" s="97"/>
      <c r="B393" s="97"/>
      <c r="C393" s="190"/>
      <c r="D393" s="194"/>
      <c r="E393" s="147"/>
    </row>
    <row r="394" spans="1:4" ht="12.75">
      <c r="A394" s="97"/>
      <c r="C394" s="190"/>
      <c r="D394" s="194"/>
    </row>
    <row r="395" spans="1:5" s="94" customFormat="1" ht="12.75">
      <c r="A395" s="97"/>
      <c r="B395" s="97"/>
      <c r="C395" s="190"/>
      <c r="D395" s="194"/>
      <c r="E395" s="147"/>
    </row>
    <row r="396" spans="1:5" s="94" customFormat="1" ht="12.75">
      <c r="A396" s="97"/>
      <c r="B396" s="97"/>
      <c r="C396" s="190"/>
      <c r="D396" s="194"/>
      <c r="E396" s="147"/>
    </row>
    <row r="397" spans="1:5" s="94" customFormat="1" ht="12.75">
      <c r="A397" s="97"/>
      <c r="B397" s="97"/>
      <c r="C397" s="190"/>
      <c r="D397" s="194"/>
      <c r="E397" s="147"/>
    </row>
    <row r="398" spans="1:4" ht="12.75">
      <c r="A398" s="97"/>
      <c r="C398" s="190"/>
      <c r="D398" s="194"/>
    </row>
    <row r="399" spans="1:5" s="94" customFormat="1" ht="12.75">
      <c r="A399" s="97"/>
      <c r="B399" s="97"/>
      <c r="C399" s="190"/>
      <c r="D399" s="194"/>
      <c r="E399" s="147"/>
    </row>
    <row r="400" spans="1:5" s="94" customFormat="1" ht="12.75">
      <c r="A400" s="97"/>
      <c r="B400" s="97"/>
      <c r="C400" s="190"/>
      <c r="D400" s="194"/>
      <c r="E400" s="147"/>
    </row>
    <row r="401" spans="1:4" ht="12.75">
      <c r="A401" s="97"/>
      <c r="C401" s="190"/>
      <c r="D401" s="194"/>
    </row>
    <row r="402" spans="1:5" s="94" customFormat="1" ht="12.75">
      <c r="A402" s="97"/>
      <c r="B402" s="97"/>
      <c r="C402" s="190"/>
      <c r="D402" s="194"/>
      <c r="E402" s="147"/>
    </row>
    <row r="403" spans="1:5" s="94" customFormat="1" ht="12.75">
      <c r="A403" s="97"/>
      <c r="B403" s="97"/>
      <c r="C403" s="190"/>
      <c r="D403" s="194"/>
      <c r="E403" s="147"/>
    </row>
    <row r="404" spans="1:5" s="94" customFormat="1" ht="12.75">
      <c r="A404" s="97"/>
      <c r="B404" s="97"/>
      <c r="C404" s="190"/>
      <c r="D404" s="194"/>
      <c r="E404" s="147"/>
    </row>
    <row r="405" spans="1:5" s="94" customFormat="1" ht="12.75">
      <c r="A405" s="97"/>
      <c r="B405" s="97"/>
      <c r="C405" s="190"/>
      <c r="D405" s="194"/>
      <c r="E405" s="147"/>
    </row>
    <row r="406" spans="1:5" s="94" customFormat="1" ht="12.75">
      <c r="A406" s="97"/>
      <c r="B406" s="97"/>
      <c r="C406" s="190"/>
      <c r="D406" s="194"/>
      <c r="E406" s="147"/>
    </row>
    <row r="407" spans="1:5" s="94" customFormat="1" ht="12.75">
      <c r="A407" s="97"/>
      <c r="B407" s="97"/>
      <c r="C407" s="190"/>
      <c r="D407" s="194"/>
      <c r="E407" s="147"/>
    </row>
    <row r="408" spans="1:5" s="94" customFormat="1" ht="12.75">
      <c r="A408" s="97"/>
      <c r="B408" s="97"/>
      <c r="C408" s="190"/>
      <c r="D408" s="194"/>
      <c r="E408" s="147"/>
    </row>
    <row r="409" spans="1:5" s="94" customFormat="1" ht="12.75">
      <c r="A409" s="97"/>
      <c r="B409" s="97"/>
      <c r="C409" s="190"/>
      <c r="D409" s="194"/>
      <c r="E409" s="147"/>
    </row>
    <row r="410" spans="1:5" s="94" customFormat="1" ht="12.75">
      <c r="A410" s="97"/>
      <c r="B410" s="97"/>
      <c r="C410" s="190"/>
      <c r="D410" s="194"/>
      <c r="E410" s="147"/>
    </row>
    <row r="411" spans="1:5" s="94" customFormat="1" ht="12.75">
      <c r="A411" s="97"/>
      <c r="B411" s="97"/>
      <c r="C411" s="190"/>
      <c r="D411" s="194"/>
      <c r="E411" s="147"/>
    </row>
    <row r="412" spans="1:5" s="94" customFormat="1" ht="12.75">
      <c r="A412" s="97"/>
      <c r="B412" s="97"/>
      <c r="C412" s="190"/>
      <c r="D412" s="194"/>
      <c r="E412" s="147"/>
    </row>
    <row r="413" spans="1:4" ht="12.75">
      <c r="A413" s="97"/>
      <c r="C413" s="190"/>
      <c r="D413" s="194"/>
    </row>
    <row r="414" spans="1:4" ht="12.75">
      <c r="A414" s="97"/>
      <c r="C414" s="190"/>
      <c r="D414" s="194"/>
    </row>
    <row r="415" spans="1:4" ht="12.75">
      <c r="A415" s="97"/>
      <c r="C415" s="190"/>
      <c r="D415" s="194"/>
    </row>
    <row r="416" spans="1:4" ht="12.75">
      <c r="A416" s="97"/>
      <c r="C416" s="190"/>
      <c r="D416" s="194"/>
    </row>
    <row r="417" spans="1:4" ht="12.75">
      <c r="A417" s="97"/>
      <c r="C417" s="190"/>
      <c r="D417" s="194"/>
    </row>
    <row r="418" spans="1:4" ht="12.75">
      <c r="A418" s="97"/>
      <c r="C418" s="190"/>
      <c r="D418" s="194"/>
    </row>
    <row r="419" spans="1:4" ht="12.75">
      <c r="A419" s="97"/>
      <c r="C419" s="190"/>
      <c r="D419" s="194"/>
    </row>
    <row r="420" spans="1:4" ht="12.75">
      <c r="A420" s="97"/>
      <c r="C420" s="190"/>
      <c r="D420" s="194"/>
    </row>
    <row r="421" spans="1:4" ht="12.75">
      <c r="A421" s="97"/>
      <c r="C421" s="190"/>
      <c r="D421" s="194"/>
    </row>
    <row r="422" spans="1:4" ht="12.75">
      <c r="A422" s="97"/>
      <c r="C422" s="190"/>
      <c r="D422" s="194"/>
    </row>
    <row r="423" spans="1:4" ht="12.75">
      <c r="A423" s="97"/>
      <c r="C423" s="190"/>
      <c r="D423" s="194"/>
    </row>
    <row r="424" spans="1:4" ht="12.75">
      <c r="A424" s="97"/>
      <c r="C424" s="190"/>
      <c r="D424" s="194"/>
    </row>
    <row r="425" spans="1:4" ht="12.75">
      <c r="A425" s="97"/>
      <c r="C425" s="190"/>
      <c r="D425" s="194"/>
    </row>
    <row r="426" spans="1:4" ht="12.75">
      <c r="A426" s="97"/>
      <c r="C426" s="190"/>
      <c r="D426" s="194"/>
    </row>
    <row r="427" spans="1:4" ht="12.75">
      <c r="A427" s="97"/>
      <c r="C427" s="190"/>
      <c r="D427" s="194"/>
    </row>
    <row r="428" spans="1:4" ht="12.75">
      <c r="A428" s="97"/>
      <c r="C428" s="190"/>
      <c r="D428" s="194"/>
    </row>
    <row r="429" spans="1:4" ht="12.75">
      <c r="A429" s="97"/>
      <c r="C429" s="190"/>
      <c r="D429" s="194"/>
    </row>
    <row r="430" spans="1:5" s="94" customFormat="1" ht="12.75">
      <c r="A430" s="97"/>
      <c r="B430" s="97"/>
      <c r="C430" s="190"/>
      <c r="D430" s="194"/>
      <c r="E430" s="147"/>
    </row>
    <row r="431" spans="1:5" s="94" customFormat="1" ht="12.75">
      <c r="A431" s="97"/>
      <c r="B431" s="97"/>
      <c r="C431" s="190"/>
      <c r="D431" s="194"/>
      <c r="E431" s="147"/>
    </row>
    <row r="432" spans="1:5" s="94" customFormat="1" ht="12.75">
      <c r="A432" s="97"/>
      <c r="B432" s="97"/>
      <c r="C432" s="190"/>
      <c r="D432" s="194"/>
      <c r="E432" s="147"/>
    </row>
    <row r="433" spans="1:5" s="94" customFormat="1" ht="12.75">
      <c r="A433" s="97"/>
      <c r="B433" s="97"/>
      <c r="C433" s="190"/>
      <c r="D433" s="194"/>
      <c r="E433" s="147"/>
    </row>
    <row r="434" spans="1:5" s="94" customFormat="1" ht="12.75">
      <c r="A434" s="97"/>
      <c r="B434" s="97"/>
      <c r="C434" s="190"/>
      <c r="D434" s="194"/>
      <c r="E434" s="147"/>
    </row>
    <row r="435" spans="1:5" s="94" customFormat="1" ht="12.75">
      <c r="A435" s="97"/>
      <c r="B435" s="97"/>
      <c r="C435" s="190"/>
      <c r="D435" s="194"/>
      <c r="E435" s="147"/>
    </row>
    <row r="436" spans="1:5" s="94" customFormat="1" ht="12.75">
      <c r="A436" s="97"/>
      <c r="B436" s="97"/>
      <c r="C436" s="190"/>
      <c r="D436" s="194"/>
      <c r="E436" s="147"/>
    </row>
    <row r="437" spans="1:4" ht="12.75">
      <c r="A437" s="97"/>
      <c r="C437" s="190"/>
      <c r="D437" s="194"/>
    </row>
    <row r="438" spans="1:5" s="94" customFormat="1" ht="12.75">
      <c r="A438" s="97"/>
      <c r="B438" s="97"/>
      <c r="C438" s="190"/>
      <c r="D438" s="194"/>
      <c r="E438" s="147"/>
    </row>
    <row r="439" spans="1:5" s="94" customFormat="1" ht="12.75">
      <c r="A439" s="97"/>
      <c r="B439" s="97"/>
      <c r="C439" s="190"/>
      <c r="D439" s="194"/>
      <c r="E439" s="147"/>
    </row>
    <row r="440" spans="1:5" s="94" customFormat="1" ht="12.75">
      <c r="A440" s="97"/>
      <c r="B440" s="97"/>
      <c r="C440" s="190"/>
      <c r="D440" s="194"/>
      <c r="E440" s="147"/>
    </row>
    <row r="441" spans="1:5" s="94" customFormat="1" ht="12.75">
      <c r="A441" s="97"/>
      <c r="B441" s="97"/>
      <c r="C441" s="190"/>
      <c r="D441" s="194"/>
      <c r="E441" s="147"/>
    </row>
    <row r="442" spans="1:5" s="94" customFormat="1" ht="12.75">
      <c r="A442" s="97"/>
      <c r="B442" s="97"/>
      <c r="C442" s="190"/>
      <c r="D442" s="194"/>
      <c r="E442" s="147"/>
    </row>
    <row r="443" spans="1:5" s="94" customFormat="1" ht="12.75">
      <c r="A443" s="97"/>
      <c r="B443" s="97"/>
      <c r="C443" s="190"/>
      <c r="D443" s="194"/>
      <c r="E443" s="147"/>
    </row>
    <row r="444" spans="1:5" s="94" customFormat="1" ht="12.75">
      <c r="A444" s="97"/>
      <c r="B444" s="97"/>
      <c r="C444" s="190"/>
      <c r="D444" s="194"/>
      <c r="E444" s="147"/>
    </row>
    <row r="445" spans="1:5" s="94" customFormat="1" ht="12.75">
      <c r="A445" s="97"/>
      <c r="B445" s="97"/>
      <c r="C445" s="190"/>
      <c r="D445" s="194"/>
      <c r="E445" s="147"/>
    </row>
    <row r="446" spans="1:4" ht="12.75">
      <c r="A446" s="97"/>
      <c r="C446" s="190"/>
      <c r="D446" s="194"/>
    </row>
    <row r="447" spans="1:5" s="94" customFormat="1" ht="12.75">
      <c r="A447" s="97"/>
      <c r="B447" s="97"/>
      <c r="C447" s="190"/>
      <c r="D447" s="194"/>
      <c r="E447" s="147"/>
    </row>
    <row r="448" spans="1:5" s="94" customFormat="1" ht="12.75">
      <c r="A448" s="97"/>
      <c r="B448" s="97"/>
      <c r="C448" s="190"/>
      <c r="D448" s="194"/>
      <c r="E448" s="147"/>
    </row>
    <row r="449" spans="1:5" s="94" customFormat="1" ht="12.75">
      <c r="A449" s="97"/>
      <c r="B449" s="97"/>
      <c r="C449" s="190"/>
      <c r="D449" s="194"/>
      <c r="E449" s="147"/>
    </row>
    <row r="450" spans="1:4" ht="12.75">
      <c r="A450" s="97"/>
      <c r="C450" s="190"/>
      <c r="D450" s="194"/>
    </row>
    <row r="451" spans="1:5" s="94" customFormat="1" ht="12.75">
      <c r="A451" s="97"/>
      <c r="B451" s="97"/>
      <c r="C451" s="190"/>
      <c r="D451" s="194"/>
      <c r="E451" s="147"/>
    </row>
    <row r="452" spans="1:5" s="94" customFormat="1" ht="12.75">
      <c r="A452" s="97"/>
      <c r="B452" s="97"/>
      <c r="C452" s="190"/>
      <c r="D452" s="194"/>
      <c r="E452" s="147"/>
    </row>
    <row r="453" spans="1:5" s="94" customFormat="1" ht="12.75">
      <c r="A453" s="97"/>
      <c r="B453" s="97"/>
      <c r="C453" s="190"/>
      <c r="D453" s="194"/>
      <c r="E453" s="147"/>
    </row>
    <row r="454" spans="1:5" s="94" customFormat="1" ht="12.75">
      <c r="A454" s="97"/>
      <c r="B454" s="97"/>
      <c r="C454" s="190"/>
      <c r="D454" s="194"/>
      <c r="E454" s="147"/>
    </row>
    <row r="455" spans="1:5" s="94" customFormat="1" ht="12.75">
      <c r="A455" s="97"/>
      <c r="B455" s="97"/>
      <c r="C455" s="190"/>
      <c r="D455" s="194"/>
      <c r="E455" s="147"/>
    </row>
    <row r="456" spans="1:5" s="94" customFormat="1" ht="12.75">
      <c r="A456" s="97"/>
      <c r="B456" s="97"/>
      <c r="C456" s="190"/>
      <c r="D456" s="194"/>
      <c r="E456" s="147"/>
    </row>
    <row r="457" spans="1:4" ht="12.75">
      <c r="A457" s="97"/>
      <c r="C457" s="190"/>
      <c r="D457" s="194"/>
    </row>
    <row r="458" spans="1:4" ht="12.75">
      <c r="A458" s="97"/>
      <c r="C458" s="190"/>
      <c r="D458" s="194"/>
    </row>
    <row r="459" spans="1:4" ht="12.75">
      <c r="A459" s="97"/>
      <c r="C459" s="190"/>
      <c r="D459" s="194"/>
    </row>
    <row r="460" spans="1:4" ht="12.75">
      <c r="A460" s="97"/>
      <c r="C460" s="190"/>
      <c r="D460" s="194"/>
    </row>
    <row r="461" spans="1:4" ht="12.75">
      <c r="A461" s="97"/>
      <c r="C461" s="190"/>
      <c r="D461" s="194"/>
    </row>
    <row r="462" spans="1:4" ht="12.75">
      <c r="A462" s="97"/>
      <c r="C462" s="190"/>
      <c r="D462" s="194"/>
    </row>
    <row r="463" spans="1:4" ht="12.75">
      <c r="A463" s="97"/>
      <c r="C463" s="190"/>
      <c r="D463" s="194"/>
    </row>
    <row r="464" spans="1:4" ht="12.75">
      <c r="A464" s="97"/>
      <c r="C464" s="190"/>
      <c r="D464" s="194"/>
    </row>
    <row r="465" spans="1:4" ht="12.75">
      <c r="A465" s="97"/>
      <c r="C465" s="190"/>
      <c r="D465" s="194"/>
    </row>
    <row r="466" spans="1:4" ht="12.75">
      <c r="A466" s="97"/>
      <c r="C466" s="190"/>
      <c r="D466" s="194"/>
    </row>
    <row r="467" spans="1:4" ht="12.75">
      <c r="A467" s="97"/>
      <c r="C467" s="190"/>
      <c r="D467" s="194"/>
    </row>
    <row r="468" spans="1:4" ht="12.75">
      <c r="A468" s="97"/>
      <c r="C468" s="190"/>
      <c r="D468" s="194"/>
    </row>
    <row r="469" spans="1:4" ht="12.75">
      <c r="A469" s="97"/>
      <c r="C469" s="190"/>
      <c r="D469" s="194"/>
    </row>
    <row r="470" spans="1:4" ht="12.75">
      <c r="A470" s="97"/>
      <c r="C470" s="190"/>
      <c r="D470" s="194"/>
    </row>
    <row r="471" spans="1:4" ht="12.75">
      <c r="A471" s="97"/>
      <c r="C471" s="190"/>
      <c r="D471" s="194"/>
    </row>
    <row r="472" spans="1:4" ht="12.75">
      <c r="A472" s="97"/>
      <c r="C472" s="190"/>
      <c r="D472" s="194"/>
    </row>
    <row r="473" spans="1:4" ht="12.75">
      <c r="A473" s="97"/>
      <c r="C473" s="190"/>
      <c r="D473" s="194"/>
    </row>
    <row r="474" spans="1:4" ht="12.75">
      <c r="A474" s="97"/>
      <c r="C474" s="190"/>
      <c r="D474" s="194"/>
    </row>
    <row r="475" spans="1:4" ht="12.75">
      <c r="A475" s="97"/>
      <c r="C475" s="190"/>
      <c r="D475" s="194"/>
    </row>
    <row r="476" spans="1:4" ht="12.75">
      <c r="A476" s="97"/>
      <c r="C476" s="190"/>
      <c r="D476" s="194"/>
    </row>
    <row r="477" spans="1:4" ht="12.75">
      <c r="A477" s="97"/>
      <c r="C477" s="190"/>
      <c r="D477" s="194"/>
    </row>
    <row r="478" spans="1:4" ht="12.75">
      <c r="A478" s="97"/>
      <c r="C478" s="190"/>
      <c r="D478" s="194"/>
    </row>
    <row r="479" spans="1:4" ht="12.75">
      <c r="A479" s="97"/>
      <c r="C479" s="190"/>
      <c r="D479" s="194"/>
    </row>
    <row r="480" spans="1:4" ht="12.75">
      <c r="A480" s="97"/>
      <c r="C480" s="190"/>
      <c r="D480" s="194"/>
    </row>
    <row r="481" spans="1:4" ht="12.75">
      <c r="A481" s="97"/>
      <c r="C481" s="190"/>
      <c r="D481" s="194"/>
    </row>
    <row r="482" spans="1:4" ht="12.75">
      <c r="A482" s="97"/>
      <c r="C482" s="190"/>
      <c r="D482" s="194"/>
    </row>
    <row r="483" spans="1:4" ht="12.75">
      <c r="A483" s="97"/>
      <c r="C483" s="190"/>
      <c r="D483" s="194"/>
    </row>
    <row r="484" spans="1:4" ht="12.75">
      <c r="A484" s="97"/>
      <c r="C484" s="190"/>
      <c r="D484" s="194"/>
    </row>
    <row r="485" spans="1:4" ht="12.75">
      <c r="A485" s="97"/>
      <c r="C485" s="190"/>
      <c r="D485" s="194"/>
    </row>
    <row r="486" spans="1:4" ht="12.75">
      <c r="A486" s="97"/>
      <c r="C486" s="190"/>
      <c r="D486" s="194"/>
    </row>
    <row r="487" spans="1:4" ht="12.75">
      <c r="A487" s="97"/>
      <c r="C487" s="190"/>
      <c r="D487" s="194"/>
    </row>
    <row r="488" spans="1:4" ht="12.75">
      <c r="A488" s="97"/>
      <c r="C488" s="190"/>
      <c r="D488" s="194"/>
    </row>
    <row r="489" spans="1:4" ht="12.75">
      <c r="A489" s="97"/>
      <c r="C489" s="190"/>
      <c r="D489" s="194"/>
    </row>
    <row r="490" spans="1:4" ht="12.75">
      <c r="A490" s="97"/>
      <c r="C490" s="190"/>
      <c r="D490" s="194"/>
    </row>
    <row r="491" spans="1:4" ht="12.75">
      <c r="A491" s="97"/>
      <c r="C491" s="190"/>
      <c r="D491" s="194"/>
    </row>
    <row r="492" spans="1:4" ht="12.75">
      <c r="A492" s="97"/>
      <c r="C492" s="190"/>
      <c r="D492" s="194"/>
    </row>
    <row r="493" spans="1:5" s="94" customFormat="1" ht="12.75">
      <c r="A493" s="97"/>
      <c r="B493" s="97"/>
      <c r="C493" s="190"/>
      <c r="D493" s="194"/>
      <c r="E493" s="147"/>
    </row>
    <row r="494" spans="1:5" s="94" customFormat="1" ht="12.75">
      <c r="A494" s="97"/>
      <c r="B494" s="97"/>
      <c r="C494" s="190"/>
      <c r="D494" s="194"/>
      <c r="E494" s="147"/>
    </row>
    <row r="495" spans="1:5" s="94" customFormat="1" ht="12.75">
      <c r="A495" s="97"/>
      <c r="B495" s="97"/>
      <c r="C495" s="190"/>
      <c r="D495" s="194"/>
      <c r="E495" s="147"/>
    </row>
    <row r="496" spans="1:5" s="94" customFormat="1" ht="12.75">
      <c r="A496" s="97"/>
      <c r="B496" s="97"/>
      <c r="C496" s="190"/>
      <c r="D496" s="194"/>
      <c r="E496" s="147"/>
    </row>
    <row r="497" spans="1:5" s="94" customFormat="1" ht="12.75">
      <c r="A497" s="97"/>
      <c r="B497" s="97"/>
      <c r="C497" s="190"/>
      <c r="D497" s="194"/>
      <c r="E497" s="147"/>
    </row>
    <row r="498" spans="1:5" s="94" customFormat="1" ht="12.75">
      <c r="A498" s="97"/>
      <c r="B498" s="97"/>
      <c r="C498" s="190"/>
      <c r="D498" s="194"/>
      <c r="E498" s="147"/>
    </row>
    <row r="499" spans="1:5" s="94" customFormat="1" ht="12.75">
      <c r="A499" s="97"/>
      <c r="B499" s="97"/>
      <c r="C499" s="190"/>
      <c r="D499" s="194"/>
      <c r="E499" s="147"/>
    </row>
    <row r="500" spans="1:5" s="94" customFormat="1" ht="12.75">
      <c r="A500" s="97"/>
      <c r="B500" s="97"/>
      <c r="C500" s="190"/>
      <c r="D500" s="194"/>
      <c r="E500" s="147"/>
    </row>
    <row r="501" spans="1:5" s="94" customFormat="1" ht="12.75">
      <c r="A501" s="97"/>
      <c r="B501" s="97"/>
      <c r="C501" s="190"/>
      <c r="D501" s="194"/>
      <c r="E501" s="147"/>
    </row>
    <row r="502" spans="1:5" s="94" customFormat="1" ht="12.75">
      <c r="A502" s="97"/>
      <c r="B502" s="97"/>
      <c r="C502" s="190"/>
      <c r="D502" s="194"/>
      <c r="E502" s="147"/>
    </row>
    <row r="503" spans="1:5" s="94" customFormat="1" ht="12.75">
      <c r="A503" s="97"/>
      <c r="B503" s="97"/>
      <c r="C503" s="190"/>
      <c r="D503" s="194"/>
      <c r="E503" s="147"/>
    </row>
    <row r="504" spans="1:5" s="94" customFormat="1" ht="12.75">
      <c r="A504" s="97"/>
      <c r="B504" s="97"/>
      <c r="C504" s="190"/>
      <c r="D504" s="194"/>
      <c r="E504" s="147"/>
    </row>
    <row r="505" spans="1:5" s="94" customFormat="1" ht="12.75">
      <c r="A505" s="97"/>
      <c r="B505" s="97"/>
      <c r="C505" s="190"/>
      <c r="D505" s="194"/>
      <c r="E505" s="147"/>
    </row>
    <row r="506" spans="1:5" s="94" customFormat="1" ht="12.75">
      <c r="A506" s="97"/>
      <c r="B506" s="97"/>
      <c r="C506" s="190"/>
      <c r="D506" s="194"/>
      <c r="E506" s="147"/>
    </row>
    <row r="507" spans="1:5" s="94" customFormat="1" ht="12.75">
      <c r="A507" s="97"/>
      <c r="B507" s="97"/>
      <c r="C507" s="190"/>
      <c r="D507" s="194"/>
      <c r="E507" s="147"/>
    </row>
    <row r="508" spans="1:5" s="94" customFormat="1" ht="12.75">
      <c r="A508" s="97"/>
      <c r="B508" s="97"/>
      <c r="C508" s="190"/>
      <c r="D508" s="194"/>
      <c r="E508" s="147"/>
    </row>
  </sheetData>
  <sheetProtection/>
  <mergeCells count="47">
    <mergeCell ref="A3:D3"/>
    <mergeCell ref="A5:D5"/>
    <mergeCell ref="A54:D54"/>
    <mergeCell ref="A65:D65"/>
    <mergeCell ref="A75:D75"/>
    <mergeCell ref="A78:B78"/>
    <mergeCell ref="A79:D79"/>
    <mergeCell ref="B81:C81"/>
    <mergeCell ref="A82:D82"/>
    <mergeCell ref="A92:B92"/>
    <mergeCell ref="A93:D93"/>
    <mergeCell ref="A102:B102"/>
    <mergeCell ref="A103:D103"/>
    <mergeCell ref="A111:D111"/>
    <mergeCell ref="A121:D121"/>
    <mergeCell ref="A131:D131"/>
    <mergeCell ref="A151:D151"/>
    <mergeCell ref="A204:D204"/>
    <mergeCell ref="A224:D224"/>
    <mergeCell ref="A241:D241"/>
    <mergeCell ref="A243:D243"/>
    <mergeCell ref="A252:D252"/>
    <mergeCell ref="A258:D258"/>
    <mergeCell ref="B260:C260"/>
    <mergeCell ref="A261:D261"/>
    <mergeCell ref="A264:D264"/>
    <mergeCell ref="B266:C266"/>
    <mergeCell ref="A267:D267"/>
    <mergeCell ref="A270:D270"/>
    <mergeCell ref="A273:B273"/>
    <mergeCell ref="A364:D364"/>
    <mergeCell ref="A274:D274"/>
    <mergeCell ref="A277:B277"/>
    <mergeCell ref="A278:D278"/>
    <mergeCell ref="A283:D283"/>
    <mergeCell ref="A289:D289"/>
    <mergeCell ref="A304:D304"/>
    <mergeCell ref="A367:D367"/>
    <mergeCell ref="A370:D370"/>
    <mergeCell ref="B378:C378"/>
    <mergeCell ref="B379:C379"/>
    <mergeCell ref="B380:C380"/>
    <mergeCell ref="A321:D321"/>
    <mergeCell ref="A343:D343"/>
    <mergeCell ref="A350:D350"/>
    <mergeCell ref="A352:D352"/>
    <mergeCell ref="A358:D358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84" r:id="rId1"/>
  <headerFooter alignWithMargins="0">
    <oddFooter>&amp;CStrona &amp;P z &amp;N</oddFooter>
  </headerFooter>
  <rowBreaks count="6" manualBreakCount="6">
    <brk id="64" max="255" man="1"/>
    <brk id="120" max="255" man="1"/>
    <brk id="183" max="255" man="1"/>
    <brk id="237" max="255" man="1"/>
    <brk id="303" max="255" man="1"/>
    <brk id="3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pane xSplit="5" topLeftCell="O1" activePane="topRight" state="frozen"/>
      <selection pane="topLeft" activeCell="A1" sqref="A1"/>
      <selection pane="topRight" activeCell="S10" sqref="S10"/>
    </sheetView>
  </sheetViews>
  <sheetFormatPr defaultColWidth="9.140625" defaultRowHeight="12.75"/>
  <cols>
    <col min="1" max="1" width="4.57421875" style="136" customWidth="1"/>
    <col min="2" max="2" width="14.8515625" style="135" customWidth="1"/>
    <col min="3" max="3" width="14.00390625" style="135" customWidth="1"/>
    <col min="4" max="4" width="21.8515625" style="195" customWidth="1"/>
    <col min="5" max="5" width="10.8515625" style="135" customWidth="1"/>
    <col min="6" max="6" width="13.57421875" style="135" customWidth="1"/>
    <col min="7" max="7" width="12.00390625" style="135" customWidth="1"/>
    <col min="8" max="8" width="13.140625" style="196" customWidth="1"/>
    <col min="9" max="9" width="11.57421875" style="135" customWidth="1"/>
    <col min="10" max="10" width="12.57421875" style="135" customWidth="1"/>
    <col min="11" max="11" width="10.8515625" style="135" customWidth="1"/>
    <col min="12" max="12" width="15.140625" style="135" customWidth="1"/>
    <col min="13" max="13" width="7.57421875" style="197" customWidth="1"/>
    <col min="14" max="14" width="10.00390625" style="135" customWidth="1"/>
    <col min="15" max="15" width="9.140625" style="135" customWidth="1"/>
    <col min="16" max="16" width="11.421875" style="196" customWidth="1"/>
    <col min="17" max="17" width="10.7109375" style="135" customWidth="1"/>
    <col min="18" max="18" width="14.7109375" style="198" customWidth="1"/>
    <col min="19" max="19" width="10.140625" style="135" customWidth="1"/>
    <col min="20" max="21" width="15.00390625" style="199" customWidth="1"/>
    <col min="22" max="23" width="15.00390625" style="135" customWidth="1"/>
    <col min="24" max="29" width="9.140625" style="135" customWidth="1"/>
    <col min="30" max="16384" width="9.140625" style="136" customWidth="1"/>
  </cols>
  <sheetData>
    <row r="1" spans="1:10" ht="12.75">
      <c r="A1" s="200" t="s">
        <v>721</v>
      </c>
      <c r="I1" s="317"/>
      <c r="J1" s="317"/>
    </row>
    <row r="2" spans="1:10" ht="23.25" customHeight="1">
      <c r="A2" s="318" t="s">
        <v>722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23" ht="18" customHeight="1">
      <c r="A3" s="319" t="s">
        <v>464</v>
      </c>
      <c r="B3" s="305" t="s">
        <v>723</v>
      </c>
      <c r="C3" s="305" t="s">
        <v>724</v>
      </c>
      <c r="D3" s="305" t="s">
        <v>725</v>
      </c>
      <c r="E3" s="305" t="s">
        <v>726</v>
      </c>
      <c r="F3" s="305" t="s">
        <v>727</v>
      </c>
      <c r="G3" s="305" t="s">
        <v>728</v>
      </c>
      <c r="H3" s="314" t="s">
        <v>729</v>
      </c>
      <c r="I3" s="305" t="s">
        <v>730</v>
      </c>
      <c r="J3" s="305" t="s">
        <v>731</v>
      </c>
      <c r="K3" s="305" t="s">
        <v>732</v>
      </c>
      <c r="L3" s="316" t="s">
        <v>733</v>
      </c>
      <c r="M3" s="305" t="s">
        <v>464</v>
      </c>
      <c r="N3" s="305" t="s">
        <v>734</v>
      </c>
      <c r="O3" s="305" t="s">
        <v>735</v>
      </c>
      <c r="P3" s="314" t="s">
        <v>736</v>
      </c>
      <c r="Q3" s="305" t="s">
        <v>737</v>
      </c>
      <c r="R3" s="315" t="s">
        <v>738</v>
      </c>
      <c r="S3" s="304" t="s">
        <v>739</v>
      </c>
      <c r="T3" s="304" t="s">
        <v>740</v>
      </c>
      <c r="U3" s="304"/>
      <c r="V3" s="304" t="s">
        <v>741</v>
      </c>
      <c r="W3" s="304"/>
    </row>
    <row r="4" spans="1:23" ht="18" customHeight="1">
      <c r="A4" s="319"/>
      <c r="B4" s="305"/>
      <c r="C4" s="305"/>
      <c r="D4" s="305"/>
      <c r="E4" s="305"/>
      <c r="F4" s="305"/>
      <c r="G4" s="305"/>
      <c r="H4" s="314"/>
      <c r="I4" s="305"/>
      <c r="J4" s="305"/>
      <c r="K4" s="305"/>
      <c r="L4" s="316"/>
      <c r="M4" s="305"/>
      <c r="N4" s="305"/>
      <c r="O4" s="305"/>
      <c r="P4" s="314"/>
      <c r="Q4" s="305"/>
      <c r="R4" s="315"/>
      <c r="S4" s="304"/>
      <c r="T4" s="304"/>
      <c r="U4" s="304"/>
      <c r="V4" s="304"/>
      <c r="W4" s="304"/>
    </row>
    <row r="5" spans="1:23" ht="42" customHeight="1">
      <c r="A5" s="319"/>
      <c r="B5" s="305"/>
      <c r="C5" s="305"/>
      <c r="D5" s="305"/>
      <c r="E5" s="305"/>
      <c r="F5" s="305"/>
      <c r="G5" s="305"/>
      <c r="H5" s="314"/>
      <c r="I5" s="305"/>
      <c r="J5" s="305"/>
      <c r="K5" s="305"/>
      <c r="L5" s="316"/>
      <c r="M5" s="305"/>
      <c r="N5" s="305"/>
      <c r="O5" s="305"/>
      <c r="P5" s="314"/>
      <c r="Q5" s="305"/>
      <c r="R5" s="315"/>
      <c r="S5" s="201" t="s">
        <v>742</v>
      </c>
      <c r="T5" s="201" t="s">
        <v>743</v>
      </c>
      <c r="U5" s="201" t="s">
        <v>744</v>
      </c>
      <c r="V5" s="201" t="s">
        <v>743</v>
      </c>
      <c r="W5" s="201" t="s">
        <v>744</v>
      </c>
    </row>
    <row r="6" spans="1:23" ht="18.75" customHeight="1">
      <c r="A6" s="307" t="s">
        <v>114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202"/>
      <c r="N6" s="203"/>
      <c r="O6" s="203"/>
      <c r="P6" s="204"/>
      <c r="Q6" s="203"/>
      <c r="R6" s="205"/>
      <c r="S6" s="203"/>
      <c r="T6" s="206"/>
      <c r="U6" s="206"/>
      <c r="V6" s="203"/>
      <c r="W6" s="203"/>
    </row>
    <row r="7" spans="1:23" ht="25.5">
      <c r="A7" s="16" t="s">
        <v>115</v>
      </c>
      <c r="B7" s="58" t="s">
        <v>745</v>
      </c>
      <c r="C7" s="58" t="s">
        <v>746</v>
      </c>
      <c r="D7" s="58" t="s">
        <v>747</v>
      </c>
      <c r="E7" s="58" t="s">
        <v>748</v>
      </c>
      <c r="F7" s="58" t="s">
        <v>749</v>
      </c>
      <c r="G7" s="58">
        <v>1.2</v>
      </c>
      <c r="H7" s="58">
        <v>2000</v>
      </c>
      <c r="I7" s="58">
        <v>2000</v>
      </c>
      <c r="J7" s="207">
        <v>41207</v>
      </c>
      <c r="K7" s="208">
        <v>5</v>
      </c>
      <c r="L7" s="15"/>
      <c r="M7" s="209">
        <v>1</v>
      </c>
      <c r="N7" s="58"/>
      <c r="O7" s="58" t="s">
        <v>126</v>
      </c>
      <c r="P7" s="58">
        <v>118477</v>
      </c>
      <c r="Q7" s="58" t="s">
        <v>750</v>
      </c>
      <c r="R7" s="210">
        <v>4000</v>
      </c>
      <c r="S7" s="58" t="s">
        <v>751</v>
      </c>
      <c r="T7" s="211">
        <v>41462</v>
      </c>
      <c r="U7" s="211">
        <v>41826</v>
      </c>
      <c r="V7" s="211">
        <v>41462</v>
      </c>
      <c r="W7" s="211">
        <v>41826</v>
      </c>
    </row>
    <row r="8" spans="1:23" ht="38.25">
      <c r="A8" s="16" t="s">
        <v>127</v>
      </c>
      <c r="B8" s="16" t="s">
        <v>752</v>
      </c>
      <c r="C8" s="16" t="s">
        <v>753</v>
      </c>
      <c r="D8" s="16" t="s">
        <v>754</v>
      </c>
      <c r="E8" s="16" t="s">
        <v>755</v>
      </c>
      <c r="F8" s="16" t="s">
        <v>749</v>
      </c>
      <c r="G8" s="16">
        <v>1582</v>
      </c>
      <c r="H8" s="16">
        <v>2009</v>
      </c>
      <c r="I8" s="16">
        <v>2009</v>
      </c>
      <c r="J8" s="212">
        <v>41858</v>
      </c>
      <c r="K8" s="122">
        <v>5</v>
      </c>
      <c r="L8" s="15"/>
      <c r="M8" s="126">
        <v>2</v>
      </c>
      <c r="N8" s="16" t="s">
        <v>756</v>
      </c>
      <c r="O8" s="16" t="s">
        <v>126</v>
      </c>
      <c r="P8" s="16">
        <v>19190</v>
      </c>
      <c r="Q8" s="16" t="s">
        <v>757</v>
      </c>
      <c r="R8" s="213">
        <v>36200</v>
      </c>
      <c r="S8" s="16" t="s">
        <v>758</v>
      </c>
      <c r="T8" s="214">
        <v>41490</v>
      </c>
      <c r="U8" s="214">
        <v>41854</v>
      </c>
      <c r="V8" s="214">
        <v>41490</v>
      </c>
      <c r="W8" s="214">
        <v>41854</v>
      </c>
    </row>
    <row r="9" spans="1:23" ht="18.75" customHeight="1">
      <c r="A9" s="311" t="s">
        <v>291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215"/>
      <c r="N9" s="115"/>
      <c r="O9" s="115"/>
      <c r="P9" s="216"/>
      <c r="Q9" s="115"/>
      <c r="R9" s="217"/>
      <c r="S9" s="115"/>
      <c r="T9" s="218"/>
      <c r="U9" s="218"/>
      <c r="V9" s="115"/>
      <c r="W9" s="115"/>
    </row>
    <row r="10" spans="1:29" s="219" customFormat="1" ht="24.75" customHeight="1">
      <c r="A10" s="16" t="s">
        <v>115</v>
      </c>
      <c r="B10" s="16" t="s">
        <v>759</v>
      </c>
      <c r="C10" s="16" t="s">
        <v>760</v>
      </c>
      <c r="D10" s="16" t="s">
        <v>761</v>
      </c>
      <c r="E10" s="16" t="s">
        <v>762</v>
      </c>
      <c r="F10" s="16" t="s">
        <v>763</v>
      </c>
      <c r="G10" s="16">
        <v>1.149</v>
      </c>
      <c r="H10" s="16">
        <v>1999</v>
      </c>
      <c r="I10" s="16" t="s">
        <v>764</v>
      </c>
      <c r="J10" s="16" t="s">
        <v>765</v>
      </c>
      <c r="K10" s="16">
        <v>5</v>
      </c>
      <c r="L10" s="16" t="s">
        <v>766</v>
      </c>
      <c r="M10" s="16">
        <v>1</v>
      </c>
      <c r="N10" s="16" t="s">
        <v>767</v>
      </c>
      <c r="O10" s="16" t="s">
        <v>126</v>
      </c>
      <c r="P10" s="16">
        <v>111300</v>
      </c>
      <c r="Q10" s="16" t="s">
        <v>768</v>
      </c>
      <c r="R10" s="213">
        <v>6500</v>
      </c>
      <c r="S10" s="16"/>
      <c r="T10" s="214">
        <v>41544</v>
      </c>
      <c r="U10" s="214">
        <v>41908</v>
      </c>
      <c r="V10" s="214">
        <v>41544</v>
      </c>
      <c r="W10" s="214">
        <v>41908</v>
      </c>
      <c r="AA10" s="132"/>
      <c r="AB10" s="132"/>
      <c r="AC10" s="132"/>
    </row>
    <row r="11" spans="1:23" ht="18.75" customHeight="1">
      <c r="A11" s="307" t="s">
        <v>769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202"/>
      <c r="N11" s="203"/>
      <c r="O11" s="203"/>
      <c r="P11" s="204"/>
      <c r="Q11" s="203"/>
      <c r="R11" s="205"/>
      <c r="S11" s="203"/>
      <c r="T11" s="206"/>
      <c r="U11" s="206"/>
      <c r="V11" s="203"/>
      <c r="W11" s="203"/>
    </row>
    <row r="12" spans="1:23" ht="24.75" customHeight="1">
      <c r="A12" s="16" t="s">
        <v>115</v>
      </c>
      <c r="B12" s="16" t="s">
        <v>770</v>
      </c>
      <c r="C12" s="16">
        <v>352417</v>
      </c>
      <c r="D12" s="16" t="s">
        <v>771</v>
      </c>
      <c r="E12" s="16" t="s">
        <v>772</v>
      </c>
      <c r="F12" s="16" t="s">
        <v>773</v>
      </c>
      <c r="G12" s="16" t="s">
        <v>774</v>
      </c>
      <c r="H12" s="16">
        <v>1999</v>
      </c>
      <c r="I12" s="58" t="s">
        <v>775</v>
      </c>
      <c r="J12" s="16" t="s">
        <v>776</v>
      </c>
      <c r="K12" s="16">
        <v>2</v>
      </c>
      <c r="L12" s="16">
        <v>3500</v>
      </c>
      <c r="M12" s="220"/>
      <c r="N12" s="15"/>
      <c r="O12" s="16"/>
      <c r="P12" s="221"/>
      <c r="Q12" s="16"/>
      <c r="R12" s="222">
        <v>6000</v>
      </c>
      <c r="S12" s="16"/>
      <c r="T12" s="214">
        <v>41460</v>
      </c>
      <c r="U12" s="214">
        <v>41824</v>
      </c>
      <c r="V12" s="214">
        <v>41460</v>
      </c>
      <c r="W12" s="214">
        <v>41824</v>
      </c>
    </row>
    <row r="13" spans="1:23" ht="18.75" customHeight="1">
      <c r="A13" s="308" t="s">
        <v>777</v>
      </c>
      <c r="B13" s="308"/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223"/>
      <c r="N13" s="50"/>
      <c r="O13" s="50"/>
      <c r="P13" s="224"/>
      <c r="Q13" s="50"/>
      <c r="R13" s="49"/>
      <c r="S13" s="50"/>
      <c r="T13" s="225"/>
      <c r="U13" s="225"/>
      <c r="V13" s="50"/>
      <c r="W13" s="50"/>
    </row>
    <row r="14" spans="1:23" ht="25.5">
      <c r="A14" s="80" t="s">
        <v>115</v>
      </c>
      <c r="B14" s="16" t="s">
        <v>778</v>
      </c>
      <c r="C14" s="16" t="s">
        <v>779</v>
      </c>
      <c r="D14" s="16">
        <v>8018956</v>
      </c>
      <c r="E14" s="16" t="s">
        <v>780</v>
      </c>
      <c r="F14" s="16" t="s">
        <v>781</v>
      </c>
      <c r="G14" s="16"/>
      <c r="H14" s="16">
        <v>1999</v>
      </c>
      <c r="I14" s="16"/>
      <c r="J14" s="16"/>
      <c r="K14" s="16">
        <v>2</v>
      </c>
      <c r="L14" s="80" t="s">
        <v>782</v>
      </c>
      <c r="M14" s="226"/>
      <c r="N14" s="16" t="s">
        <v>783</v>
      </c>
      <c r="O14" s="16" t="s">
        <v>784</v>
      </c>
      <c r="P14" s="16" t="s">
        <v>785</v>
      </c>
      <c r="Q14" s="16" t="s">
        <v>786</v>
      </c>
      <c r="R14" s="16"/>
      <c r="S14" s="16" t="s">
        <v>780</v>
      </c>
      <c r="T14" s="214">
        <v>41264</v>
      </c>
      <c r="U14" s="214">
        <v>41628</v>
      </c>
      <c r="V14" s="15"/>
      <c r="W14" s="227"/>
    </row>
    <row r="15" spans="1:23" ht="25.5">
      <c r="A15" s="80" t="s">
        <v>127</v>
      </c>
      <c r="B15" s="16" t="s">
        <v>787</v>
      </c>
      <c r="C15" s="16" t="s">
        <v>788</v>
      </c>
      <c r="D15" s="16" t="s">
        <v>789</v>
      </c>
      <c r="E15" s="16" t="s">
        <v>780</v>
      </c>
      <c r="F15" s="16" t="s">
        <v>781</v>
      </c>
      <c r="G15" s="16">
        <v>2200</v>
      </c>
      <c r="H15" s="16">
        <v>2011</v>
      </c>
      <c r="I15" s="16"/>
      <c r="J15" s="16"/>
      <c r="K15" s="16">
        <v>2</v>
      </c>
      <c r="L15" s="80" t="s">
        <v>782</v>
      </c>
      <c r="M15" s="226"/>
      <c r="N15" s="16" t="s">
        <v>783</v>
      </c>
      <c r="O15" s="16" t="s">
        <v>784</v>
      </c>
      <c r="P15" s="16" t="s">
        <v>790</v>
      </c>
      <c r="Q15" s="16" t="s">
        <v>349</v>
      </c>
      <c r="R15" s="16"/>
      <c r="S15" s="16" t="s">
        <v>780</v>
      </c>
      <c r="T15" s="214">
        <v>41439</v>
      </c>
      <c r="U15" s="214">
        <v>41803</v>
      </c>
      <c r="V15" s="15"/>
      <c r="W15" s="227"/>
    </row>
    <row r="16" spans="1:23" ht="25.5">
      <c r="A16" s="80" t="s">
        <v>134</v>
      </c>
      <c r="B16" s="16" t="s">
        <v>791</v>
      </c>
      <c r="C16" s="16" t="s">
        <v>792</v>
      </c>
      <c r="D16" s="16" t="s">
        <v>793</v>
      </c>
      <c r="E16" s="16" t="s">
        <v>794</v>
      </c>
      <c r="F16" s="16" t="s">
        <v>795</v>
      </c>
      <c r="G16" s="16">
        <v>3120</v>
      </c>
      <c r="H16" s="16">
        <v>2006</v>
      </c>
      <c r="I16" s="16"/>
      <c r="J16" s="16" t="s">
        <v>796</v>
      </c>
      <c r="K16" s="16">
        <v>1</v>
      </c>
      <c r="L16" s="15"/>
      <c r="M16" s="226"/>
      <c r="N16" s="16"/>
      <c r="O16" s="16" t="s">
        <v>784</v>
      </c>
      <c r="P16" s="16" t="s">
        <v>797</v>
      </c>
      <c r="Q16" s="16" t="s">
        <v>798</v>
      </c>
      <c r="R16" s="16"/>
      <c r="S16" s="16" t="s">
        <v>780</v>
      </c>
      <c r="T16" s="214">
        <v>41276</v>
      </c>
      <c r="U16" s="214">
        <v>41640</v>
      </c>
      <c r="V16" s="15"/>
      <c r="W16" s="227"/>
    </row>
    <row r="17" spans="1:23" ht="25.5">
      <c r="A17" s="80" t="s">
        <v>141</v>
      </c>
      <c r="B17" s="16" t="s">
        <v>799</v>
      </c>
      <c r="C17" s="16" t="s">
        <v>800</v>
      </c>
      <c r="D17" s="16">
        <v>321871</v>
      </c>
      <c r="E17" s="16" t="s">
        <v>801</v>
      </c>
      <c r="F17" s="16" t="s">
        <v>795</v>
      </c>
      <c r="G17" s="16">
        <v>4562</v>
      </c>
      <c r="H17" s="16">
        <v>1977</v>
      </c>
      <c r="I17" s="16"/>
      <c r="J17" s="16"/>
      <c r="K17" s="16">
        <v>1</v>
      </c>
      <c r="L17" s="15"/>
      <c r="M17" s="226"/>
      <c r="N17" s="16"/>
      <c r="O17" s="16" t="s">
        <v>784</v>
      </c>
      <c r="P17" s="16"/>
      <c r="Q17" s="16" t="s">
        <v>802</v>
      </c>
      <c r="R17" s="16"/>
      <c r="S17" s="16" t="s">
        <v>780</v>
      </c>
      <c r="T17" s="214">
        <v>41275</v>
      </c>
      <c r="U17" s="214">
        <v>41639</v>
      </c>
      <c r="V17" s="15"/>
      <c r="W17" s="227"/>
    </row>
    <row r="18" spans="1:23" ht="12.75">
      <c r="A18" s="80" t="s">
        <v>145</v>
      </c>
      <c r="B18" s="16" t="s">
        <v>803</v>
      </c>
      <c r="C18" s="16" t="s">
        <v>804</v>
      </c>
      <c r="D18" s="16">
        <v>7054</v>
      </c>
      <c r="E18" s="16" t="s">
        <v>805</v>
      </c>
      <c r="F18" s="16" t="s">
        <v>806</v>
      </c>
      <c r="G18" s="16"/>
      <c r="H18" s="16">
        <v>1981</v>
      </c>
      <c r="I18" s="16"/>
      <c r="J18" s="16"/>
      <c r="K18" s="16">
        <v>0</v>
      </c>
      <c r="L18" s="15"/>
      <c r="M18" s="226"/>
      <c r="N18" s="16" t="s">
        <v>783</v>
      </c>
      <c r="O18" s="16"/>
      <c r="P18" s="16"/>
      <c r="Q18" s="16" t="s">
        <v>802</v>
      </c>
      <c r="R18" s="16"/>
      <c r="S18" s="16" t="s">
        <v>780</v>
      </c>
      <c r="T18" s="214">
        <v>41275</v>
      </c>
      <c r="U18" s="214">
        <v>41639</v>
      </c>
      <c r="V18" s="15"/>
      <c r="W18" s="227"/>
    </row>
    <row r="19" spans="1:23" ht="12.75">
      <c r="A19" s="80" t="s">
        <v>151</v>
      </c>
      <c r="B19" s="16" t="s">
        <v>806</v>
      </c>
      <c r="C19" s="16" t="s">
        <v>807</v>
      </c>
      <c r="D19" s="16">
        <v>4628</v>
      </c>
      <c r="E19" s="16" t="s">
        <v>808</v>
      </c>
      <c r="F19" s="16" t="s">
        <v>806</v>
      </c>
      <c r="G19" s="16"/>
      <c r="H19" s="16">
        <v>1995</v>
      </c>
      <c r="I19" s="16"/>
      <c r="J19" s="16"/>
      <c r="K19" s="16">
        <v>0</v>
      </c>
      <c r="L19" s="15"/>
      <c r="M19" s="226"/>
      <c r="N19" s="16" t="s">
        <v>809</v>
      </c>
      <c r="O19" s="16"/>
      <c r="P19" s="16"/>
      <c r="Q19" s="16" t="s">
        <v>349</v>
      </c>
      <c r="R19" s="16"/>
      <c r="S19" s="16" t="s">
        <v>780</v>
      </c>
      <c r="T19" s="214">
        <v>41275</v>
      </c>
      <c r="U19" s="214">
        <v>41639</v>
      </c>
      <c r="V19" s="15"/>
      <c r="W19" s="227"/>
    </row>
    <row r="20" spans="1:23" ht="12.75">
      <c r="A20" s="80" t="s">
        <v>155</v>
      </c>
      <c r="B20" s="16" t="s">
        <v>803</v>
      </c>
      <c r="C20" s="16" t="s">
        <v>804</v>
      </c>
      <c r="D20" s="16">
        <v>7101</v>
      </c>
      <c r="E20" s="16" t="s">
        <v>810</v>
      </c>
      <c r="F20" s="16" t="s">
        <v>806</v>
      </c>
      <c r="G20" s="16"/>
      <c r="H20" s="16">
        <v>1981</v>
      </c>
      <c r="I20" s="16"/>
      <c r="J20" s="16"/>
      <c r="K20" s="16">
        <v>0</v>
      </c>
      <c r="L20" s="15"/>
      <c r="M20" s="226"/>
      <c r="N20" s="16" t="s">
        <v>811</v>
      </c>
      <c r="O20" s="16"/>
      <c r="P20" s="16"/>
      <c r="Q20" s="16" t="s">
        <v>802</v>
      </c>
      <c r="R20" s="16"/>
      <c r="S20" s="16" t="s">
        <v>780</v>
      </c>
      <c r="T20" s="214">
        <v>41275</v>
      </c>
      <c r="U20" s="214">
        <v>41639</v>
      </c>
      <c r="V20" s="15"/>
      <c r="W20" s="227"/>
    </row>
    <row r="21" spans="1:23" ht="25.5">
      <c r="A21" s="80" t="s">
        <v>162</v>
      </c>
      <c r="B21" s="16" t="s">
        <v>799</v>
      </c>
      <c r="C21" s="16" t="s">
        <v>800</v>
      </c>
      <c r="D21" s="16">
        <v>624068</v>
      </c>
      <c r="E21" s="16" t="s">
        <v>812</v>
      </c>
      <c r="F21" s="16" t="s">
        <v>795</v>
      </c>
      <c r="G21" s="16">
        <v>4562</v>
      </c>
      <c r="H21" s="16">
        <v>1988</v>
      </c>
      <c r="I21" s="16"/>
      <c r="J21" s="16" t="s">
        <v>813</v>
      </c>
      <c r="K21" s="16">
        <v>1</v>
      </c>
      <c r="L21" s="15"/>
      <c r="M21" s="226"/>
      <c r="N21" s="16"/>
      <c r="O21" s="16" t="s">
        <v>784</v>
      </c>
      <c r="P21" s="16" t="s">
        <v>814</v>
      </c>
      <c r="Q21" s="16" t="s">
        <v>349</v>
      </c>
      <c r="R21" s="16"/>
      <c r="S21" s="16" t="s">
        <v>780</v>
      </c>
      <c r="T21" s="214">
        <v>41275</v>
      </c>
      <c r="U21" s="214">
        <v>41639</v>
      </c>
      <c r="V21" s="15"/>
      <c r="W21" s="227"/>
    </row>
    <row r="22" spans="1:23" ht="25.5">
      <c r="A22" s="80" t="s">
        <v>164</v>
      </c>
      <c r="B22" s="16" t="s">
        <v>799</v>
      </c>
      <c r="C22" s="16">
        <v>3512</v>
      </c>
      <c r="D22" s="16">
        <v>114948</v>
      </c>
      <c r="E22" s="16" t="s">
        <v>815</v>
      </c>
      <c r="F22" s="16" t="s">
        <v>816</v>
      </c>
      <c r="G22" s="16">
        <v>2502</v>
      </c>
      <c r="H22" s="16">
        <v>1997</v>
      </c>
      <c r="I22" s="16"/>
      <c r="J22" s="16" t="s">
        <v>796</v>
      </c>
      <c r="K22" s="16">
        <v>1</v>
      </c>
      <c r="L22" s="15"/>
      <c r="M22" s="220"/>
      <c r="N22" s="16"/>
      <c r="O22" s="16" t="s">
        <v>784</v>
      </c>
      <c r="P22" s="16" t="s">
        <v>817</v>
      </c>
      <c r="Q22" s="16" t="s">
        <v>349</v>
      </c>
      <c r="R22" s="16"/>
      <c r="S22" s="16" t="s">
        <v>780</v>
      </c>
      <c r="T22" s="214">
        <v>41451</v>
      </c>
      <c r="U22" s="214">
        <v>41815</v>
      </c>
      <c r="V22" s="15"/>
      <c r="W22" s="15"/>
    </row>
  </sheetData>
  <sheetProtection/>
  <mergeCells count="27">
    <mergeCell ref="I1:J1"/>
    <mergeCell ref="A2:J2"/>
    <mergeCell ref="A3:A5"/>
    <mergeCell ref="B3:B5"/>
    <mergeCell ref="C3:C5"/>
    <mergeCell ref="D3:D5"/>
    <mergeCell ref="E3:E5"/>
    <mergeCell ref="F3:F5"/>
    <mergeCell ref="G3:G5"/>
    <mergeCell ref="H3:H5"/>
    <mergeCell ref="T3:U4"/>
    <mergeCell ref="I3:I5"/>
    <mergeCell ref="J3:J5"/>
    <mergeCell ref="K3:K5"/>
    <mergeCell ref="L3:L5"/>
    <mergeCell ref="M3:M5"/>
    <mergeCell ref="N3:N5"/>
    <mergeCell ref="V3:W4"/>
    <mergeCell ref="A6:L6"/>
    <mergeCell ref="A9:L9"/>
    <mergeCell ref="A11:L11"/>
    <mergeCell ref="A13:L13"/>
    <mergeCell ref="O3:O5"/>
    <mergeCell ref="P3:P5"/>
    <mergeCell ref="Q3:Q5"/>
    <mergeCell ref="R3:R5"/>
    <mergeCell ref="S3:S4"/>
  </mergeCells>
  <printOptions horizontalCentered="1"/>
  <pageMargins left="0" right="0" top="0.7875" bottom="0.39375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7109375" style="148" customWidth="1"/>
    <col min="2" max="2" width="42.421875" style="228" customWidth="1"/>
    <col min="3" max="4" width="20.140625" style="229" customWidth="1"/>
    <col min="5" max="5" width="9.140625" style="137" customWidth="1"/>
    <col min="6" max="6" width="11.28125" style="137" customWidth="1"/>
    <col min="7" max="7" width="9.140625" style="137" customWidth="1"/>
    <col min="8" max="8" width="5.00390625" style="137" customWidth="1"/>
    <col min="9" max="10" width="11.28125" style="137" customWidth="1"/>
    <col min="11" max="16384" width="9.140625" style="137" customWidth="1"/>
  </cols>
  <sheetData>
    <row r="1" spans="2:4" ht="16.5">
      <c r="B1" s="230" t="s">
        <v>818</v>
      </c>
      <c r="D1" s="231"/>
    </row>
    <row r="2" ht="16.5">
      <c r="B2" s="230"/>
    </row>
    <row r="3" spans="2:4" ht="12.75" customHeight="1">
      <c r="B3" s="320" t="s">
        <v>819</v>
      </c>
      <c r="C3" s="320"/>
      <c r="D3" s="320"/>
    </row>
    <row r="4" spans="1:10" ht="25.5">
      <c r="A4" s="232" t="s">
        <v>464</v>
      </c>
      <c r="B4" s="233" t="s">
        <v>820</v>
      </c>
      <c r="C4" s="234" t="s">
        <v>821</v>
      </c>
      <c r="D4" s="234" t="s">
        <v>822</v>
      </c>
      <c r="F4" s="94"/>
      <c r="G4" s="94"/>
      <c r="H4" s="94"/>
      <c r="I4" s="94"/>
      <c r="J4" s="94"/>
    </row>
    <row r="5" spans="1:10" s="148" customFormat="1" ht="26.25" customHeight="1">
      <c r="A5" s="80" t="s">
        <v>115</v>
      </c>
      <c r="B5" s="235" t="s">
        <v>117</v>
      </c>
      <c r="C5" s="226">
        <v>995294.29</v>
      </c>
      <c r="D5" s="226">
        <v>0</v>
      </c>
      <c r="F5" s="236"/>
      <c r="G5" s="236"/>
      <c r="H5" s="236"/>
      <c r="I5" s="236"/>
      <c r="J5" s="236"/>
    </row>
    <row r="6" spans="1:4" s="236" customFormat="1" ht="26.25" customHeight="1">
      <c r="A6" s="80" t="s">
        <v>127</v>
      </c>
      <c r="B6" s="235" t="s">
        <v>823</v>
      </c>
      <c r="C6" s="226">
        <v>260362.52</v>
      </c>
      <c r="D6" s="226">
        <v>0</v>
      </c>
    </row>
    <row r="7" spans="1:4" s="236" customFormat="1" ht="26.25" customHeight="1">
      <c r="A7" s="80" t="s">
        <v>134</v>
      </c>
      <c r="B7" s="235" t="s">
        <v>824</v>
      </c>
      <c r="C7" s="226">
        <v>619115.88</v>
      </c>
      <c r="D7" s="226">
        <v>0</v>
      </c>
    </row>
    <row r="8" spans="1:4" s="236" customFormat="1" ht="26.25" customHeight="1">
      <c r="A8" s="80" t="s">
        <v>141</v>
      </c>
      <c r="B8" s="237" t="s">
        <v>146</v>
      </c>
      <c r="C8" s="226">
        <v>294452.46</v>
      </c>
      <c r="D8" s="226">
        <v>0</v>
      </c>
    </row>
    <row r="9" spans="1:4" s="236" customFormat="1" ht="26.25" customHeight="1">
      <c r="A9" s="80" t="s">
        <v>145</v>
      </c>
      <c r="B9" s="235" t="s">
        <v>825</v>
      </c>
      <c r="C9" s="226">
        <v>513158.46</v>
      </c>
      <c r="D9" s="226">
        <v>0</v>
      </c>
    </row>
    <row r="10" spans="1:4" s="236" customFormat="1" ht="26.25" customHeight="1">
      <c r="A10" s="80" t="s">
        <v>151</v>
      </c>
      <c r="B10" s="235" t="s">
        <v>826</v>
      </c>
      <c r="C10" s="226">
        <f>489284.1+1039.01</f>
        <v>490323.11</v>
      </c>
      <c r="D10" s="226">
        <v>450195.93</v>
      </c>
    </row>
    <row r="11" spans="1:4" s="236" customFormat="1" ht="26.25" customHeight="1">
      <c r="A11" s="80" t="s">
        <v>155</v>
      </c>
      <c r="B11" s="235" t="s">
        <v>827</v>
      </c>
      <c r="C11" s="226">
        <f>1050.01+229.01+199.01+899.01+1599.01+105499.78</f>
        <v>109475.83</v>
      </c>
      <c r="D11" s="226">
        <v>0</v>
      </c>
    </row>
    <row r="12" spans="1:4" s="236" customFormat="1" ht="26.25" customHeight="1">
      <c r="A12" s="80" t="s">
        <v>162</v>
      </c>
      <c r="B12" s="235" t="s">
        <v>828</v>
      </c>
      <c r="C12" s="226">
        <f>68362.64+649+1098+1950+369+2380.01</f>
        <v>74808.65</v>
      </c>
      <c r="D12" s="226">
        <v>0</v>
      </c>
    </row>
    <row r="13" spans="1:4" s="236" customFormat="1" ht="26.25" customHeight="1">
      <c r="A13" s="80" t="s">
        <v>164</v>
      </c>
      <c r="B13" s="235" t="s">
        <v>829</v>
      </c>
      <c r="C13" s="226">
        <v>67173.41</v>
      </c>
      <c r="D13" s="226">
        <v>0</v>
      </c>
    </row>
    <row r="14" spans="1:11" s="94" customFormat="1" ht="26.25" customHeight="1">
      <c r="A14" s="80" t="s">
        <v>166</v>
      </c>
      <c r="B14" s="235" t="s">
        <v>830</v>
      </c>
      <c r="C14" s="226">
        <f>87782.46+889+2528+295.24+1189+989+6850+1900</f>
        <v>102422.70000000001</v>
      </c>
      <c r="D14" s="226">
        <v>0</v>
      </c>
      <c r="F14" s="236"/>
      <c r="G14" s="236"/>
      <c r="H14" s="236"/>
      <c r="I14" s="236"/>
      <c r="J14" s="236"/>
      <c r="K14" s="236"/>
    </row>
    <row r="15" spans="1:11" s="94" customFormat="1" ht="26.25" customHeight="1">
      <c r="A15" s="80" t="s">
        <v>168</v>
      </c>
      <c r="B15" s="80" t="s">
        <v>831</v>
      </c>
      <c r="C15" s="226">
        <v>158744.95</v>
      </c>
      <c r="D15" s="226">
        <v>68718.5</v>
      </c>
      <c r="F15" s="236"/>
      <c r="G15" s="236"/>
      <c r="H15" s="236"/>
      <c r="I15" s="236"/>
      <c r="J15" s="236"/>
      <c r="K15" s="236"/>
    </row>
    <row r="16" spans="1:11" ht="26.25" customHeight="1">
      <c r="A16" s="80" t="s">
        <v>170</v>
      </c>
      <c r="B16" s="80" t="s">
        <v>832</v>
      </c>
      <c r="C16" s="226">
        <f>375326.47+2712+3456.08+625.01+1486+1348+1199</f>
        <v>386152.56</v>
      </c>
      <c r="D16" s="226">
        <v>41618.59</v>
      </c>
      <c r="F16" s="236"/>
      <c r="G16" s="236"/>
      <c r="H16" s="236"/>
      <c r="I16" s="236"/>
      <c r="J16" s="236"/>
      <c r="K16" s="236"/>
    </row>
    <row r="17" spans="1:11" s="94" customFormat="1" ht="26.25" customHeight="1">
      <c r="A17" s="80" t="s">
        <v>174</v>
      </c>
      <c r="B17" s="80" t="s">
        <v>833</v>
      </c>
      <c r="C17" s="226">
        <v>77314.66</v>
      </c>
      <c r="D17" s="226">
        <v>0</v>
      </c>
      <c r="F17" s="236"/>
      <c r="G17" s="236"/>
      <c r="H17" s="236"/>
      <c r="I17" s="236"/>
      <c r="J17" s="236"/>
      <c r="K17" s="236"/>
    </row>
    <row r="18" spans="1:11" s="94" customFormat="1" ht="26.25" customHeight="1">
      <c r="A18" s="80" t="s">
        <v>176</v>
      </c>
      <c r="B18" s="80" t="s">
        <v>834</v>
      </c>
      <c r="C18" s="226">
        <f>380.01+7853.64+22435.92+2565.38+260.8+2426.66+950+1110.01+3425.26+13945.82</f>
        <v>55353.50000000001</v>
      </c>
      <c r="D18" s="226">
        <v>0</v>
      </c>
      <c r="F18" s="236"/>
      <c r="G18" s="236"/>
      <c r="H18" s="236"/>
      <c r="I18" s="236"/>
      <c r="J18" s="236"/>
      <c r="K18" s="236"/>
    </row>
    <row r="19" spans="1:10" ht="18" customHeight="1">
      <c r="A19" s="238"/>
      <c r="B19" s="239" t="s">
        <v>355</v>
      </c>
      <c r="C19" s="240">
        <f>SUM(C5:C18)</f>
        <v>4204152.98</v>
      </c>
      <c r="D19" s="240">
        <f>SUM(D5:D18)</f>
        <v>560533.02</v>
      </c>
      <c r="H19" s="236"/>
      <c r="I19" s="236"/>
      <c r="J19" s="236"/>
    </row>
    <row r="20" spans="2:10" ht="12.75">
      <c r="B20" s="241"/>
      <c r="C20" s="242"/>
      <c r="D20" s="242"/>
      <c r="H20" s="236"/>
      <c r="I20" s="236"/>
      <c r="J20" s="236"/>
    </row>
    <row r="21" spans="2:10" ht="12.75">
      <c r="B21" s="241"/>
      <c r="C21" s="242"/>
      <c r="D21" s="242"/>
      <c r="H21" s="236"/>
      <c r="I21" s="236"/>
      <c r="J21" s="236"/>
    </row>
    <row r="22" spans="2:10" ht="12.75">
      <c r="B22" s="241"/>
      <c r="C22" s="242"/>
      <c r="D22" s="242"/>
      <c r="H22" s="236"/>
      <c r="I22" s="236"/>
      <c r="J22" s="236"/>
    </row>
    <row r="23" spans="2:10" ht="12.75">
      <c r="B23" s="241"/>
      <c r="C23" s="242"/>
      <c r="D23" s="242"/>
      <c r="H23" s="236"/>
      <c r="I23" s="236"/>
      <c r="J23" s="236"/>
    </row>
    <row r="24" spans="2:4" ht="12.75">
      <c r="B24" s="241"/>
      <c r="C24" s="242"/>
      <c r="D24" s="242"/>
    </row>
    <row r="25" spans="2:4" ht="12.75">
      <c r="B25" s="241"/>
      <c r="C25" s="242"/>
      <c r="D25" s="242"/>
    </row>
    <row r="26" spans="2:4" ht="12.75">
      <c r="B26" s="241"/>
      <c r="C26" s="242"/>
      <c r="D26" s="242"/>
    </row>
    <row r="27" spans="2:4" ht="12.75">
      <c r="B27" s="241"/>
      <c r="C27" s="242"/>
      <c r="D27" s="242"/>
    </row>
    <row r="28" spans="2:4" ht="12.75">
      <c r="B28" s="241"/>
      <c r="C28" s="242"/>
      <c r="D28" s="242"/>
    </row>
    <row r="29" spans="2:4" ht="12.75">
      <c r="B29" s="241"/>
      <c r="C29" s="242"/>
      <c r="D29" s="242"/>
    </row>
  </sheetData>
  <sheetProtection/>
  <mergeCells count="1">
    <mergeCell ref="B3:D3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C25" sqref="C25"/>
    </sheetView>
  </sheetViews>
  <sheetFormatPr defaultColWidth="9.00390625" defaultRowHeight="12.75"/>
  <cols>
    <col min="1" max="1" width="16.00390625" style="243" customWidth="1"/>
    <col min="2" max="2" width="13.57421875" style="243" customWidth="1"/>
    <col min="3" max="3" width="28.8515625" style="243" customWidth="1"/>
    <col min="4" max="4" width="66.28125" style="243" customWidth="1"/>
    <col min="5" max="5" width="33.421875" style="243" customWidth="1"/>
    <col min="6" max="16384" width="9.00390625" style="243" customWidth="1"/>
  </cols>
  <sheetData>
    <row r="1" ht="12.75">
      <c r="D1" s="244" t="s">
        <v>835</v>
      </c>
    </row>
    <row r="2" spans="1:5" ht="18.75" customHeight="1">
      <c r="A2" s="321" t="s">
        <v>836</v>
      </c>
      <c r="B2" s="321"/>
      <c r="C2" s="321"/>
      <c r="D2" s="245"/>
      <c r="E2" s="245"/>
    </row>
    <row r="3" spans="2:5" ht="18" customHeight="1">
      <c r="B3" s="245"/>
      <c r="C3" s="245"/>
      <c r="D3" s="245"/>
      <c r="E3" s="245"/>
    </row>
    <row r="4" spans="1:5" ht="24" customHeight="1">
      <c r="A4" s="322" t="s">
        <v>837</v>
      </c>
      <c r="B4" s="322"/>
      <c r="C4" s="322"/>
      <c r="D4" s="322"/>
      <c r="E4" s="322"/>
    </row>
    <row r="5" spans="1:5" ht="38.25">
      <c r="A5" s="246" t="s">
        <v>838</v>
      </c>
      <c r="B5" s="246" t="s">
        <v>839</v>
      </c>
      <c r="C5" s="246" t="s">
        <v>840</v>
      </c>
      <c r="D5" s="246" t="s">
        <v>841</v>
      </c>
      <c r="E5" s="246" t="s">
        <v>842</v>
      </c>
    </row>
    <row r="6" spans="1:5" ht="12.75">
      <c r="A6" s="308"/>
      <c r="B6" s="308"/>
      <c r="C6" s="308"/>
      <c r="D6" s="308"/>
      <c r="E6" s="247"/>
    </row>
    <row r="7" spans="1:5" ht="12.75">
      <c r="A7" s="247">
        <v>2009</v>
      </c>
      <c r="B7" s="247">
        <v>1</v>
      </c>
      <c r="C7" s="248">
        <v>1929.99</v>
      </c>
      <c r="D7" s="247" t="s">
        <v>843</v>
      </c>
      <c r="E7" s="247" t="s">
        <v>844</v>
      </c>
    </row>
    <row r="8" spans="1:5" ht="12.75">
      <c r="A8" s="247">
        <v>2010</v>
      </c>
      <c r="B8" s="247">
        <v>1</v>
      </c>
      <c r="C8" s="248">
        <v>1651.23</v>
      </c>
      <c r="D8" s="247" t="s">
        <v>845</v>
      </c>
      <c r="E8" s="247" t="s">
        <v>846</v>
      </c>
    </row>
    <row r="9" spans="1:5" ht="12.75">
      <c r="A9" s="247">
        <v>2010</v>
      </c>
      <c r="B9" s="247">
        <v>1</v>
      </c>
      <c r="C9" s="248">
        <v>500</v>
      </c>
      <c r="D9" s="247" t="s">
        <v>847</v>
      </c>
      <c r="E9" s="247" t="s">
        <v>117</v>
      </c>
    </row>
    <row r="10" spans="1:5" ht="12.75">
      <c r="A10" s="247">
        <v>2010</v>
      </c>
      <c r="B10" s="247">
        <v>1</v>
      </c>
      <c r="C10" s="248">
        <v>4500</v>
      </c>
      <c r="D10" s="247" t="s">
        <v>847</v>
      </c>
      <c r="E10" s="247" t="s">
        <v>117</v>
      </c>
    </row>
    <row r="11" spans="1:5" ht="12.75">
      <c r="A11" s="247">
        <v>2010</v>
      </c>
      <c r="B11" s="247">
        <v>1</v>
      </c>
      <c r="C11" s="248">
        <v>4500</v>
      </c>
      <c r="D11" s="247" t="s">
        <v>847</v>
      </c>
      <c r="E11" s="247" t="s">
        <v>117</v>
      </c>
    </row>
    <row r="12" spans="1:5" ht="12.75">
      <c r="A12" s="247">
        <v>2010</v>
      </c>
      <c r="B12" s="247">
        <v>1</v>
      </c>
      <c r="C12" s="248">
        <v>11111</v>
      </c>
      <c r="D12" s="247" t="s">
        <v>848</v>
      </c>
      <c r="E12" s="247" t="s">
        <v>834</v>
      </c>
    </row>
    <row r="13" spans="1:5" ht="12.75">
      <c r="A13" s="247">
        <v>2010</v>
      </c>
      <c r="B13" s="247">
        <v>1</v>
      </c>
      <c r="C13" s="248">
        <v>1899</v>
      </c>
      <c r="D13" s="247" t="s">
        <v>849</v>
      </c>
      <c r="E13" s="247" t="s">
        <v>824</v>
      </c>
    </row>
    <row r="14" spans="1:5" ht="12.75">
      <c r="A14" s="247">
        <v>2011</v>
      </c>
      <c r="B14" s="247">
        <v>1</v>
      </c>
      <c r="C14" s="248">
        <v>550</v>
      </c>
      <c r="D14" s="247" t="s">
        <v>850</v>
      </c>
      <c r="E14" s="247" t="s">
        <v>117</v>
      </c>
    </row>
    <row r="15" spans="1:5" ht="12.75">
      <c r="A15" s="247">
        <v>2011</v>
      </c>
      <c r="B15" s="247">
        <v>1</v>
      </c>
      <c r="C15" s="248">
        <v>1380</v>
      </c>
      <c r="D15" s="247" t="s">
        <v>851</v>
      </c>
      <c r="E15" s="247" t="s">
        <v>823</v>
      </c>
    </row>
    <row r="16" spans="1:5" ht="12.75">
      <c r="A16" s="247">
        <v>2011</v>
      </c>
      <c r="B16" s="247">
        <v>1</v>
      </c>
      <c r="C16" s="248">
        <v>4127</v>
      </c>
      <c r="D16" s="247" t="s">
        <v>852</v>
      </c>
      <c r="E16" s="247" t="s">
        <v>853</v>
      </c>
    </row>
    <row r="17" spans="1:5" ht="12.75">
      <c r="A17" s="247">
        <v>2011</v>
      </c>
      <c r="B17" s="247">
        <v>1</v>
      </c>
      <c r="C17" s="248">
        <v>137</v>
      </c>
      <c r="D17" s="247" t="s">
        <v>854</v>
      </c>
      <c r="E17" s="247" t="s">
        <v>823</v>
      </c>
    </row>
    <row r="18" spans="1:5" ht="12.75">
      <c r="A18" s="247">
        <v>2011</v>
      </c>
      <c r="B18" s="247">
        <v>1</v>
      </c>
      <c r="C18" s="248">
        <v>1529.63</v>
      </c>
      <c r="D18" s="247" t="s">
        <v>855</v>
      </c>
      <c r="E18" s="247" t="s">
        <v>117</v>
      </c>
    </row>
    <row r="19" spans="1:5" ht="12.75">
      <c r="A19" s="247">
        <v>2011</v>
      </c>
      <c r="B19" s="247">
        <v>1</v>
      </c>
      <c r="C19" s="248">
        <v>1049.15</v>
      </c>
      <c r="D19" s="247" t="s">
        <v>856</v>
      </c>
      <c r="E19" s="247" t="s">
        <v>823</v>
      </c>
    </row>
    <row r="20" spans="1:5" ht="12.75">
      <c r="A20" s="247">
        <v>2011</v>
      </c>
      <c r="B20" s="247">
        <v>1</v>
      </c>
      <c r="C20" s="248">
        <v>1529.63</v>
      </c>
      <c r="D20" s="247" t="s">
        <v>855</v>
      </c>
      <c r="E20" s="247" t="s">
        <v>117</v>
      </c>
    </row>
    <row r="21" spans="1:5" ht="12.75">
      <c r="A21" s="249">
        <v>2012</v>
      </c>
      <c r="B21" s="249">
        <v>1</v>
      </c>
      <c r="C21" s="250">
        <v>492</v>
      </c>
      <c r="D21" s="249" t="s">
        <v>857</v>
      </c>
      <c r="E21" s="249" t="s">
        <v>824</v>
      </c>
    </row>
    <row r="22" spans="1:5" ht="12.75">
      <c r="A22" s="251" t="s">
        <v>858</v>
      </c>
      <c r="B22" s="252">
        <f>SUM(B7:B21)</f>
        <v>15</v>
      </c>
      <c r="C22" s="253">
        <f>SUM(C7:C21)</f>
        <v>36885.63</v>
      </c>
      <c r="D22" s="252"/>
      <c r="E22" s="254"/>
    </row>
  </sheetData>
  <sheetProtection/>
  <mergeCells count="3">
    <mergeCell ref="A2:C2"/>
    <mergeCell ref="A4:E4"/>
    <mergeCell ref="A6:D6"/>
  </mergeCell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SheetLayoutView="100" zoomScalePageLayoutView="0" workbookViewId="0" topLeftCell="D1">
      <selection activeCell="A3" sqref="A3"/>
    </sheetView>
  </sheetViews>
  <sheetFormatPr defaultColWidth="9.140625" defaultRowHeight="12.75"/>
  <cols>
    <col min="1" max="1" width="4.28125" style="1" customWidth="1"/>
    <col min="2" max="2" width="25.00390625" style="1" customWidth="1"/>
    <col min="3" max="3" width="22.8515625" style="1" customWidth="1"/>
    <col min="4" max="4" width="15.7109375" style="1" customWidth="1"/>
    <col min="5" max="5" width="13.421875" style="1" customWidth="1"/>
    <col min="6" max="6" width="23.57421875" style="1" customWidth="1"/>
    <col min="7" max="7" width="15.7109375" style="1" customWidth="1"/>
    <col min="8" max="8" width="32.28125" style="1" customWidth="1"/>
    <col min="9" max="9" width="19.421875" style="1" customWidth="1"/>
    <col min="10" max="10" width="28.28125" style="1" customWidth="1"/>
    <col min="11" max="11" width="35.421875" style="1" customWidth="1"/>
    <col min="12" max="16384" width="9.140625" style="1" customWidth="1"/>
  </cols>
  <sheetData>
    <row r="1" ht="12.75">
      <c r="J1" s="255" t="s">
        <v>859</v>
      </c>
    </row>
    <row r="2" spans="1:11" ht="12.75">
      <c r="A2" s="323" t="s">
        <v>860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</row>
    <row r="3" spans="1:11" ht="51">
      <c r="A3" s="256" t="s">
        <v>861</v>
      </c>
      <c r="B3" s="257" t="s">
        <v>862</v>
      </c>
      <c r="C3" s="258" t="s">
        <v>863</v>
      </c>
      <c r="D3" s="258" t="s">
        <v>864</v>
      </c>
      <c r="E3" s="259" t="s">
        <v>466</v>
      </c>
      <c r="F3" s="258" t="s">
        <v>865</v>
      </c>
      <c r="G3" s="258" t="s">
        <v>866</v>
      </c>
      <c r="H3" s="258" t="s">
        <v>867</v>
      </c>
      <c r="I3" s="258" t="s">
        <v>868</v>
      </c>
      <c r="J3" s="258" t="s">
        <v>869</v>
      </c>
      <c r="K3" s="260" t="s">
        <v>870</v>
      </c>
    </row>
    <row r="4" spans="1:11" ht="12.75" customHeight="1">
      <c r="A4" s="324" t="s">
        <v>114</v>
      </c>
      <c r="B4" s="324"/>
      <c r="C4" s="324"/>
      <c r="D4" s="324"/>
      <c r="E4" s="324"/>
      <c r="F4" s="324"/>
      <c r="G4" s="261"/>
      <c r="H4" s="261"/>
      <c r="I4" s="261"/>
      <c r="J4" s="261"/>
      <c r="K4" s="47"/>
    </row>
    <row r="5" spans="1:11" ht="38.25">
      <c r="A5" s="262" t="s">
        <v>115</v>
      </c>
      <c r="B5" s="263" t="s">
        <v>871</v>
      </c>
      <c r="C5" s="264" t="s">
        <v>872</v>
      </c>
      <c r="D5" s="265" t="s">
        <v>873</v>
      </c>
      <c r="E5" s="266">
        <v>2000</v>
      </c>
      <c r="F5" s="267" t="s">
        <v>874</v>
      </c>
      <c r="G5" s="267">
        <v>47851.4</v>
      </c>
      <c r="H5" s="267" t="s">
        <v>26</v>
      </c>
      <c r="I5" s="267" t="s">
        <v>875</v>
      </c>
      <c r="J5" s="267" t="s">
        <v>876</v>
      </c>
      <c r="K5" s="267"/>
    </row>
    <row r="6" spans="1:11" ht="12.75">
      <c r="A6" s="325" t="s">
        <v>290</v>
      </c>
      <c r="B6" s="325"/>
      <c r="C6" s="325"/>
      <c r="D6" s="325"/>
      <c r="E6" s="325"/>
      <c r="F6" s="325"/>
      <c r="G6" s="268">
        <v>47851.4</v>
      </c>
      <c r="H6" s="269"/>
      <c r="I6" s="269"/>
      <c r="J6" s="269"/>
      <c r="K6" s="269"/>
    </row>
    <row r="7" spans="1:11" ht="12.75" customHeight="1">
      <c r="A7" s="308" t="s">
        <v>877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spans="1:11" ht="25.5">
      <c r="A8" s="270" t="s">
        <v>115</v>
      </c>
      <c r="B8" s="103" t="s">
        <v>878</v>
      </c>
      <c r="C8" s="82"/>
      <c r="D8" s="271"/>
      <c r="E8" s="82">
        <v>2001</v>
      </c>
      <c r="F8" s="272" t="s">
        <v>879</v>
      </c>
      <c r="G8" s="273">
        <v>4370.04</v>
      </c>
      <c r="H8" s="274" t="s">
        <v>880</v>
      </c>
      <c r="I8" s="272" t="s">
        <v>342</v>
      </c>
      <c r="J8" s="272" t="s">
        <v>881</v>
      </c>
      <c r="K8" s="17"/>
    </row>
    <row r="9" spans="1:11" ht="25.5">
      <c r="A9" s="270" t="s">
        <v>127</v>
      </c>
      <c r="B9" s="103" t="s">
        <v>882</v>
      </c>
      <c r="C9" s="275" t="s">
        <v>883</v>
      </c>
      <c r="D9" s="275"/>
      <c r="E9" s="82">
        <v>2001</v>
      </c>
      <c r="F9" s="276" t="s">
        <v>879</v>
      </c>
      <c r="G9" s="277">
        <v>3550</v>
      </c>
      <c r="H9" s="276" t="s">
        <v>884</v>
      </c>
      <c r="I9" s="276" t="s">
        <v>342</v>
      </c>
      <c r="J9" s="276" t="s">
        <v>881</v>
      </c>
      <c r="K9" s="17"/>
    </row>
    <row r="10" spans="1:11" ht="25.5">
      <c r="A10" s="270" t="s">
        <v>134</v>
      </c>
      <c r="B10" s="278" t="s">
        <v>885</v>
      </c>
      <c r="C10" s="279" t="s">
        <v>886</v>
      </c>
      <c r="D10" s="82"/>
      <c r="E10" s="82">
        <v>2008</v>
      </c>
      <c r="F10" s="276" t="s">
        <v>887</v>
      </c>
      <c r="G10" s="277">
        <v>7296.82</v>
      </c>
      <c r="H10" s="276" t="s">
        <v>888</v>
      </c>
      <c r="I10" s="276" t="s">
        <v>342</v>
      </c>
      <c r="J10" s="276" t="s">
        <v>889</v>
      </c>
      <c r="K10" s="17"/>
    </row>
    <row r="11" spans="1:11" ht="25.5">
      <c r="A11" s="270" t="s">
        <v>141</v>
      </c>
      <c r="B11" s="280" t="s">
        <v>890</v>
      </c>
      <c r="C11" s="281" t="s">
        <v>891</v>
      </c>
      <c r="D11" s="282" t="s">
        <v>892</v>
      </c>
      <c r="E11" s="82">
        <v>2009</v>
      </c>
      <c r="F11" s="276" t="s">
        <v>893</v>
      </c>
      <c r="G11" s="277">
        <v>6385.48</v>
      </c>
      <c r="H11" s="276" t="s">
        <v>888</v>
      </c>
      <c r="I11" s="276" t="s">
        <v>342</v>
      </c>
      <c r="J11" s="276" t="s">
        <v>889</v>
      </c>
      <c r="K11" s="17"/>
    </row>
    <row r="12" spans="1:11" ht="38.25">
      <c r="A12" s="270" t="s">
        <v>145</v>
      </c>
      <c r="B12" s="280" t="s">
        <v>894</v>
      </c>
      <c r="C12" s="281" t="s">
        <v>895</v>
      </c>
      <c r="D12" s="281" t="s">
        <v>896</v>
      </c>
      <c r="E12" s="276"/>
      <c r="F12" s="276" t="s">
        <v>897</v>
      </c>
      <c r="G12" s="277">
        <v>305000</v>
      </c>
      <c r="H12" s="276" t="s">
        <v>888</v>
      </c>
      <c r="I12" s="276" t="s">
        <v>342</v>
      </c>
      <c r="J12" s="276" t="s">
        <v>889</v>
      </c>
      <c r="K12" s="17"/>
    </row>
    <row r="13" spans="1:11" ht="12.75">
      <c r="A13" s="270" t="s">
        <v>151</v>
      </c>
      <c r="B13" s="280" t="s">
        <v>898</v>
      </c>
      <c r="C13" s="281"/>
      <c r="D13" s="281"/>
      <c r="E13" s="276" t="s">
        <v>899</v>
      </c>
      <c r="F13" s="276"/>
      <c r="G13" s="277">
        <v>8000</v>
      </c>
      <c r="H13" s="276" t="s">
        <v>888</v>
      </c>
      <c r="I13" s="276" t="s">
        <v>342</v>
      </c>
      <c r="J13" s="276" t="s">
        <v>881</v>
      </c>
      <c r="K13" s="17"/>
    </row>
    <row r="14" spans="1:11" ht="12.75">
      <c r="A14" s="270" t="s">
        <v>155</v>
      </c>
      <c r="B14" s="280" t="s">
        <v>900</v>
      </c>
      <c r="C14" s="281"/>
      <c r="D14" s="281"/>
      <c r="E14" s="276" t="s">
        <v>901</v>
      </c>
      <c r="F14" s="276"/>
      <c r="G14" s="277">
        <v>9000</v>
      </c>
      <c r="H14" s="276" t="s">
        <v>888</v>
      </c>
      <c r="I14" s="276" t="s">
        <v>342</v>
      </c>
      <c r="J14" s="276" t="s">
        <v>881</v>
      </c>
      <c r="K14" s="17"/>
    </row>
    <row r="15" spans="1:11" ht="12.75">
      <c r="A15" s="270" t="s">
        <v>162</v>
      </c>
      <c r="B15" s="280" t="s">
        <v>902</v>
      </c>
      <c r="C15" s="281" t="s">
        <v>903</v>
      </c>
      <c r="D15" s="281" t="s">
        <v>904</v>
      </c>
      <c r="E15" s="276" t="s">
        <v>905</v>
      </c>
      <c r="F15" s="276"/>
      <c r="G15" s="277">
        <v>51045</v>
      </c>
      <c r="H15" s="276" t="s">
        <v>888</v>
      </c>
      <c r="I15" s="276" t="s">
        <v>342</v>
      </c>
      <c r="J15" s="276" t="s">
        <v>881</v>
      </c>
      <c r="K15" s="17"/>
    </row>
    <row r="16" spans="1:7" ht="12.75">
      <c r="A16" s="326" t="s">
        <v>290</v>
      </c>
      <c r="B16" s="326"/>
      <c r="C16" s="326"/>
      <c r="D16" s="326"/>
      <c r="E16" s="326"/>
      <c r="F16" s="326"/>
      <c r="G16" s="268">
        <f>SUM(G8:G15)</f>
        <v>394647.34</v>
      </c>
    </row>
    <row r="18" spans="6:7" ht="15">
      <c r="F18" s="283" t="s">
        <v>906</v>
      </c>
      <c r="G18" s="284">
        <f>G6+G16</f>
        <v>442498.74000000005</v>
      </c>
    </row>
    <row r="28" ht="12.75">
      <c r="C28" s="1">
        <f>PROPER(B17)</f>
      </c>
    </row>
  </sheetData>
  <sheetProtection/>
  <mergeCells count="5">
    <mergeCell ref="A2:K2"/>
    <mergeCell ref="A4:F4"/>
    <mergeCell ref="A6:F6"/>
    <mergeCell ref="A7:K7"/>
    <mergeCell ref="A16:F16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BreakPreview" zoomScaleSheetLayoutView="100" zoomScalePageLayoutView="0" workbookViewId="0" topLeftCell="A1">
      <selection activeCell="I11" sqref="I11"/>
    </sheetView>
  </sheetViews>
  <sheetFormatPr defaultColWidth="9.140625" defaultRowHeight="12.75"/>
  <cols>
    <col min="1" max="1" width="4.140625" style="148" customWidth="1"/>
    <col min="2" max="2" width="33.8515625" style="137" customWidth="1"/>
    <col min="3" max="3" width="36.421875" style="137" customWidth="1"/>
    <col min="4" max="16384" width="9.140625" style="137" customWidth="1"/>
  </cols>
  <sheetData>
    <row r="1" spans="2:3" ht="15" customHeight="1">
      <c r="B1" s="154" t="s">
        <v>907</v>
      </c>
      <c r="C1" s="285"/>
    </row>
    <row r="2" ht="12.75">
      <c r="B2" s="154"/>
    </row>
    <row r="3" spans="1:4" ht="69" customHeight="1">
      <c r="A3" s="327" t="s">
        <v>908</v>
      </c>
      <c r="B3" s="327"/>
      <c r="C3" s="327"/>
      <c r="D3" s="286"/>
    </row>
    <row r="4" spans="1:4" ht="9" customHeight="1">
      <c r="A4" s="287"/>
      <c r="B4" s="287"/>
      <c r="C4" s="287"/>
      <c r="D4" s="286"/>
    </row>
    <row r="6" spans="1:3" ht="30.75" customHeight="1">
      <c r="A6" s="288" t="s">
        <v>464</v>
      </c>
      <c r="B6" s="288" t="s">
        <v>909</v>
      </c>
      <c r="C6" s="289" t="s">
        <v>910</v>
      </c>
    </row>
    <row r="7" spans="1:3" ht="17.25" customHeight="1">
      <c r="A7" s="328" t="s">
        <v>911</v>
      </c>
      <c r="B7" s="328"/>
      <c r="C7" s="328"/>
    </row>
    <row r="8" spans="1:4" ht="25.5">
      <c r="A8" s="155">
        <v>1</v>
      </c>
      <c r="B8" s="155" t="s">
        <v>912</v>
      </c>
      <c r="C8" s="82" t="s">
        <v>913</v>
      </c>
      <c r="D8" s="290"/>
    </row>
    <row r="9" spans="1:3" ht="12.75">
      <c r="A9" s="328" t="s">
        <v>914</v>
      </c>
      <c r="B9" s="328"/>
      <c r="C9" s="328"/>
    </row>
    <row r="10" spans="1:3" ht="25.5">
      <c r="A10" s="155">
        <v>1</v>
      </c>
      <c r="B10" s="155" t="s">
        <v>915</v>
      </c>
      <c r="C10" s="82" t="s">
        <v>916</v>
      </c>
    </row>
  </sheetData>
  <sheetProtection/>
  <mergeCells count="3">
    <mergeCell ref="A3:C3"/>
    <mergeCell ref="A7:C7"/>
    <mergeCell ref="A9:C9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beata.choscinska</dc:creator>
  <cp:keywords/>
  <dc:description/>
  <cp:lastModifiedBy>slawek</cp:lastModifiedBy>
  <cp:lastPrinted>2012-12-04T12:09:26Z</cp:lastPrinted>
  <dcterms:created xsi:type="dcterms:W3CDTF">2012-11-30T14:05:21Z</dcterms:created>
  <dcterms:modified xsi:type="dcterms:W3CDTF">2012-12-04T12:11:09Z</dcterms:modified>
  <cp:category/>
  <cp:version/>
  <cp:contentType/>
  <cp:contentStatus/>
</cp:coreProperties>
</file>