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9945" windowHeight="11115" tabRatio="654" activeTab="0"/>
  </bookViews>
  <sheets>
    <sheet name="informacje ogólne" sheetId="1" r:id="rId1"/>
    <sheet name="budynki" sheetId="2" r:id="rId2"/>
    <sheet name="elektronika " sheetId="3" r:id="rId3"/>
    <sheet name="pojazdy" sheetId="4" r:id="rId4"/>
    <sheet name="szkodowość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1">'budynki'!$A$1:$AD$203</definedName>
    <definedName name="_xlnm.Print_Area" localSheetId="2">'elektronika '!$A$1:$F$595</definedName>
    <definedName name="_xlnm.Print_Area" localSheetId="5">'środki trwałe'!$A$1:$F$29</definedName>
  </definedNames>
  <calcPr fullCalcOnLoad="1"/>
</workbook>
</file>

<file path=xl/sharedStrings.xml><?xml version="1.0" encoding="utf-8"?>
<sst xmlns="http://schemas.openxmlformats.org/spreadsheetml/2006/main" count="2881" uniqueCount="1352">
  <si>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</si>
  <si>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</si>
  <si>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</si>
  <si>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</si>
  <si>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</si>
  <si>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</si>
  <si>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</si>
  <si>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</si>
  <si>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</si>
  <si>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</si>
  <si>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</si>
  <si>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</si>
  <si>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</si>
  <si>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</si>
  <si>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</si>
  <si>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</si>
  <si>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</si>
  <si>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</si>
  <si>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</si>
  <si>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</si>
  <si>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</si>
  <si>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Tabela nr 8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</si>
  <si>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</si>
  <si>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</si>
  <si>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</si>
  <si>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</si>
  <si>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</si>
  <si>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</si>
  <si>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</si>
  <si>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</si>
  <si>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</si>
  <si>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</si>
  <si>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</si>
  <si>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</si>
  <si>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</si>
  <si>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</si>
  <si>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</si>
  <si>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</si>
  <si>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</si>
  <si>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</si>
  <si>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</si>
  <si>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</si>
  <si>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</si>
  <si>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</si>
  <si>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</si>
  <si>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</si>
  <si>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</si>
  <si>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</si>
  <si>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</si>
  <si>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czy jest to budynek zabytkowy, podlegający nadzorowi konserwatora zabytków?</t>
  </si>
  <si>
    <t xml:space="preserve">rodzaj wartości </t>
  </si>
  <si>
    <t>Rodzaj prowadzonej działalności (opisowo)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</si>
  <si>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</si>
  <si>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</si>
  <si>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</si>
  <si>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Wysokość rocznego budżetu</t>
  </si>
  <si>
    <t>Planowane imprezy w ciągu roku (nie biletowane i nie podlegające ubezpieczeniu obowiązkowemu OC)</t>
  </si>
  <si>
    <t>czy budynek jest przeznaczony do rozbiórki?</t>
  </si>
  <si>
    <t>informacja o przeprowadzonych remontach i modernizacji budynków starszych niż 50 lat (data remontu, czego dotyczył remont, wielkość poniesionych nakładów na remont)</t>
  </si>
  <si>
    <t>zabezpieczenia
(znane zabiezpieczenia p-poż i przeciw kradzieżowe) (2)</t>
  </si>
  <si>
    <t>kubatura (w m³)***</t>
  </si>
  <si>
    <t>odległość od najbliższej rzeki lub innego zbiornika wodnego (proszę podać od czego)</t>
  </si>
  <si>
    <t>Czy w zgłoszonym mieniu znajdują się koletory słoneczne?</t>
  </si>
  <si>
    <t>Czy w zgłoszonym mieniu znajdują się namioty?</t>
  </si>
  <si>
    <t>Łączna długość dróg za którą ubezpieczający odpowiada</t>
  </si>
  <si>
    <t>Tabela nr 7</t>
  </si>
  <si>
    <t>Wykaz maszyn i urządzeń</t>
  </si>
  <si>
    <t>L.P.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</si>
  <si>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</si>
  <si>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</si>
  <si>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</si>
  <si>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</si>
  <si>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</si>
  <si>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</si>
  <si>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</si>
  <si>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</si>
  <si>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Nazwa Jednostki</t>
  </si>
  <si>
    <t>Księgowa brutto</t>
  </si>
  <si>
    <t>Urząd Miasta Działdowo</t>
  </si>
  <si>
    <t>Zespół Szkół Nr 2</t>
  </si>
  <si>
    <t>Miejski Dom Kultury</t>
  </si>
  <si>
    <t>Szkoła Podstawowa nr 3 im. Bronisława Malinowskiego</t>
  </si>
  <si>
    <t>Miejski Ośrodek Pomocy Społecznej</t>
  </si>
  <si>
    <t>Miejski Ośrodek Sportu i Rekreacji</t>
  </si>
  <si>
    <t>7. Zespół Szkół Nr 2</t>
  </si>
  <si>
    <t>11. Miejska Biblioteka Publiczna</t>
  </si>
  <si>
    <t>Miejska Biblioteka Publiczna</t>
  </si>
  <si>
    <t>12. Szkoła Podstawowa nr 3 im. Bronisława Malinowskiego</t>
  </si>
  <si>
    <t>13. Miejski Ośrodek Pomocy Społecznej</t>
  </si>
  <si>
    <t>14. Miejski Ośrodek Sportu i Rekreacji</t>
  </si>
  <si>
    <t>000524358</t>
  </si>
  <si>
    <t>Kierowanie Podstawowymi Rodzajami Działalności Publicznej</t>
  </si>
  <si>
    <t>Nie</t>
  </si>
  <si>
    <t>Budynek Ratusz</t>
  </si>
  <si>
    <t>Agronomówka Działdowo</t>
  </si>
  <si>
    <t xml:space="preserve">Zamek cz. gotycka </t>
  </si>
  <si>
    <t xml:space="preserve">Zamek cz. Administracyjna </t>
  </si>
  <si>
    <t xml:space="preserve">Fontanna </t>
  </si>
  <si>
    <t>UM 11Listopada 2</t>
  </si>
  <si>
    <t>UM Bielnikowa 16</t>
  </si>
  <si>
    <t>Biurowiec Północna 20</t>
  </si>
  <si>
    <t>Bud. Grunwaldzka 5, dawnych koszar</t>
  </si>
  <si>
    <t>Mazurska 1a (2 lokale)</t>
  </si>
  <si>
    <t>Przychodnia ul Norwida 29</t>
  </si>
  <si>
    <t>Garaże AiB ul Wolności</t>
  </si>
  <si>
    <t>Grunwaldzka 7/2</t>
  </si>
  <si>
    <t>Garaż dwustanowisk.Grunw.7/2</t>
  </si>
  <si>
    <t xml:space="preserve">Wiata przystankowa </t>
  </si>
  <si>
    <t>Wiata przystankowa</t>
  </si>
  <si>
    <t xml:space="preserve">oświetlenie uliczne </t>
  </si>
  <si>
    <t>Skate Park</t>
  </si>
  <si>
    <t>Plac Zabaw</t>
  </si>
  <si>
    <t>Oczko Wodne</t>
  </si>
  <si>
    <t>Skwer przy ul Kościuszki</t>
  </si>
  <si>
    <t>Ogrodzenie boiska ZMS</t>
  </si>
  <si>
    <t>Grób murowany</t>
  </si>
  <si>
    <t>Figura św Katarzyny Aleksan.</t>
  </si>
  <si>
    <t>Słupy ogłoszeniowe 7 szt</t>
  </si>
  <si>
    <t>Pomnik w kształcie żagla w parku JPII</t>
  </si>
  <si>
    <t>Radiolinia Zamek-Ratusz</t>
  </si>
  <si>
    <t xml:space="preserve">Boisko do koszykówki ul na os Leśna </t>
  </si>
  <si>
    <t xml:space="preserve">Scieżka historyczna </t>
  </si>
  <si>
    <t xml:space="preserve">Boisko do piłki plażowej </t>
  </si>
  <si>
    <t xml:space="preserve">Boisko do Badmintona </t>
  </si>
  <si>
    <t xml:space="preserve">Siłownia zewnętrzna </t>
  </si>
  <si>
    <t xml:space="preserve">Fontanna pływająca </t>
  </si>
  <si>
    <t xml:space="preserve">Zagosp.cz. Wypoczynkowej </t>
  </si>
  <si>
    <t xml:space="preserve">Zagosp.cz. Sportowej </t>
  </si>
  <si>
    <t xml:space="preserve">Plac zabaw ul Podkowińskiego </t>
  </si>
  <si>
    <t>Tor do łyżworolek</t>
  </si>
  <si>
    <t xml:space="preserve">Studnia rewizyjna w ul Reja </t>
  </si>
  <si>
    <t>Słupy ogłoszeniowe 2 szt</t>
  </si>
  <si>
    <t>Słupy ogłoszeniowe 4 szt</t>
  </si>
  <si>
    <t>bud.mieszk.</t>
  </si>
  <si>
    <t>bud.gosp.</t>
  </si>
  <si>
    <t>Zabytek</t>
  </si>
  <si>
    <t>Przychodnia</t>
  </si>
  <si>
    <t xml:space="preserve">Biblioteka pedag.Straż Miejska Mieszkania Komunalne </t>
  </si>
  <si>
    <t>tak</t>
  </si>
  <si>
    <t>nie</t>
  </si>
  <si>
    <t>Do 1965</t>
  </si>
  <si>
    <t>XIV w</t>
  </si>
  <si>
    <t>brak inf</t>
  </si>
  <si>
    <t>Gaśnice 10 szt.,w jednym z pokoi rolety antywłamaniowe, autoalarm z czujkami ruchowymi podłączony do intersecurity</t>
  </si>
  <si>
    <t>Gaśnica proszkowa GP6x-1szt 2) Hydranty wewnętrzne -DN25-2szt</t>
  </si>
  <si>
    <t>ul Księżodworska 23</t>
  </si>
  <si>
    <t>ul Zamkowa 12</t>
  </si>
  <si>
    <t>ul Jagiełły 13</t>
  </si>
  <si>
    <t>ul Jagiełły 32</t>
  </si>
  <si>
    <t>Pl. Mickiewicza</t>
  </si>
  <si>
    <t>Ul 11 Listopada 2</t>
  </si>
  <si>
    <t>ul Bielnikowa 16</t>
  </si>
  <si>
    <t>ul Bielinikowa 16</t>
  </si>
  <si>
    <t>ul Północna 20</t>
  </si>
  <si>
    <t>ul Grunwaldzka 5</t>
  </si>
  <si>
    <t xml:space="preserve">ul Mazurska </t>
  </si>
  <si>
    <t>ul Norwida 29</t>
  </si>
  <si>
    <t>ul Wolności 4</t>
  </si>
  <si>
    <t>ul Grunwaldzka 7/2</t>
  </si>
  <si>
    <t>ul Męczenników</t>
  </si>
  <si>
    <t xml:space="preserve">ul Łąkowa </t>
  </si>
  <si>
    <t xml:space="preserve">ul Nidzicka </t>
  </si>
  <si>
    <t>ul Kościuszki 14</t>
  </si>
  <si>
    <t>Leśna</t>
  </si>
  <si>
    <t>ul Skłodowskiej 17</t>
  </si>
  <si>
    <t>-</t>
  </si>
  <si>
    <t>ul ZWM Wici</t>
  </si>
  <si>
    <t>ul ZMS</t>
  </si>
  <si>
    <t>ul Leśna (cmentarz)</t>
  </si>
  <si>
    <t xml:space="preserve">ul Kościuszki </t>
  </si>
  <si>
    <t>Pl Mickiewicza 5</t>
  </si>
  <si>
    <t>ul Leśna</t>
  </si>
  <si>
    <t xml:space="preserve">ul Męczenników </t>
  </si>
  <si>
    <t>ul Podkowińskiego</t>
  </si>
  <si>
    <t xml:space="preserve">ul Reja </t>
  </si>
  <si>
    <t>teren miasta Dz-wo</t>
  </si>
  <si>
    <t>cegła</t>
  </si>
  <si>
    <t>drewniane</t>
  </si>
  <si>
    <t>BETON I CEGŁA</t>
  </si>
  <si>
    <t>DREWN,BETON</t>
  </si>
  <si>
    <t>PAPA</t>
  </si>
  <si>
    <t xml:space="preserve">CEGŁA GOTYCKA </t>
  </si>
  <si>
    <t>KRZYŻOWO-ŻEBROWE Z CEGŁY GOTYCKIEJ</t>
  </si>
  <si>
    <t>DREWNIANY DWUSPADOWY, NA KONSTRUKCJI WIESZAROWEJ, DACHÓWKA CERAMICZNA</t>
  </si>
  <si>
    <t>drewno,papa</t>
  </si>
  <si>
    <t>el.prefabryk.</t>
  </si>
  <si>
    <t>blachodachówka</t>
  </si>
  <si>
    <t>dachówka ceramiczna</t>
  </si>
  <si>
    <t>brak inf.</t>
  </si>
  <si>
    <t>UPS</t>
  </si>
  <si>
    <t>Drukarka EPSON WP-M4525DNF</t>
  </si>
  <si>
    <t>Notebook Dell Vostro 2521Win 7Pro</t>
  </si>
  <si>
    <t>Notebook Dell Latitude 3540Win 8Pro</t>
  </si>
  <si>
    <t>Tak</t>
  </si>
  <si>
    <t>TAK (pomieszczenie piwniczne)</t>
  </si>
  <si>
    <t>571-16-02-291</t>
  </si>
  <si>
    <t>placówka opiekuńczo-wychowawcza</t>
  </si>
  <si>
    <t>plac zabaw</t>
  </si>
  <si>
    <t>pobyt dzieci</t>
  </si>
  <si>
    <t>gaśnice proszkowe 6 sztuk, czujki 25 szt, dzwonek alarmowy na wypadek pożaru, drzwi aluminiowe 4, zamki patentowe</t>
  </si>
  <si>
    <t>ul. Grunwaldzka 2 13-200 Działdowo</t>
  </si>
  <si>
    <t>zestaw komputerowy</t>
  </si>
  <si>
    <t>Zestaw komputerowy</t>
  </si>
  <si>
    <t>Laptop Lenovo</t>
  </si>
  <si>
    <t>dysk zewnętrzny 2 sztuki</t>
  </si>
  <si>
    <t>Laptop IDEAPAD</t>
  </si>
  <si>
    <t>571-16-02-279</t>
  </si>
  <si>
    <t>130005130</t>
  </si>
  <si>
    <t>8510Z</t>
  </si>
  <si>
    <t>wychowanie przedszkolne</t>
  </si>
  <si>
    <t>plac zabaw na ulicy Sportowej 4</t>
  </si>
  <si>
    <t>gaśnica proszkowa - 5, gaśnica śniegowa - 1, hydrant wewn. - 2, sygnalizacja alarmowa przekazywana telefonicznie do agencji ochrony</t>
  </si>
  <si>
    <t>13-200 Działdowo, Sportowa 4</t>
  </si>
  <si>
    <t>żelbet</t>
  </si>
  <si>
    <t>żelbet ociepl., papa termozgrzewalna</t>
  </si>
  <si>
    <t>renowacja płotu - VI 2015</t>
  </si>
  <si>
    <t>bardzo dobry</t>
  </si>
  <si>
    <t>TAK</t>
  </si>
  <si>
    <t>zaplecze</t>
  </si>
  <si>
    <t>gaśnica proszkowa - 1</t>
  </si>
  <si>
    <t>gazobeton</t>
  </si>
  <si>
    <t>papa termozgrzewalna</t>
  </si>
  <si>
    <t>dostateczny</t>
  </si>
  <si>
    <t>NIE</t>
  </si>
  <si>
    <t>drukarka</t>
  </si>
  <si>
    <t>laptop</t>
  </si>
  <si>
    <t>telefon</t>
  </si>
  <si>
    <t>aparat SONY DSC - M50 z kartą pamięci</t>
  </si>
  <si>
    <t>urządzenie wielofunkcyjne</t>
  </si>
  <si>
    <t>571-16-02-262</t>
  </si>
  <si>
    <t>plac zabaw, szatnia</t>
  </si>
  <si>
    <t>Budynek</t>
  </si>
  <si>
    <t>Pobyt dzieci</t>
  </si>
  <si>
    <t>gaśnice proszkowe - 6szt., gaśnice śniegowe - 2 szt., hydrant wodny - 2 szt. Instalacja alarmowa - 15 czujek, sygnał alarmowy przekaz telefoniczny do firmy ochroniarskiej, 5 wyjść ewakuacyjnych +w każdej Sali edukacyjnej dodatkowe wyjście ewakuacyjne.</t>
  </si>
  <si>
    <t>konstrukcja typowa z elementów drewnopodobnych typu "C - 15"</t>
  </si>
  <si>
    <t>Stropodach wentylowany płytowy. Pokrycie dachu - papa termozgrzewalna</t>
  </si>
  <si>
    <t>Budynek gospodarczy</t>
  </si>
  <si>
    <t>Zaplecze</t>
  </si>
  <si>
    <t>Ogrodzenie</t>
  </si>
  <si>
    <t>Chodnik</t>
  </si>
  <si>
    <t>Plac</t>
  </si>
  <si>
    <t>gaśnica proszkowa - 1szt.</t>
  </si>
  <si>
    <t>pustak</t>
  </si>
  <si>
    <t xml:space="preserve">Stropodach </t>
  </si>
  <si>
    <t>571-16-02-285</t>
  </si>
  <si>
    <t>571-10-02-585</t>
  </si>
  <si>
    <t>Budynek przedszkolny</t>
  </si>
  <si>
    <t>Ogrodzenie i plac</t>
  </si>
  <si>
    <t>gaśnice: 8 sniegowych, 3 proszkowe</t>
  </si>
  <si>
    <t>czujki , alarm ewakuacyjny; w piwnicy kraty na oknach; 4 drzwi aluminiowe; 8 zamków patentowych, sygnalizacja dźwiękowa z powiadomieniem do agencji ochrony, całodobowy dozór agencji ochrony</t>
  </si>
  <si>
    <t>8531A</t>
  </si>
  <si>
    <t>działalność dydaktyczna, wychowawcza i opiekuńcza</t>
  </si>
  <si>
    <t>szatnia</t>
  </si>
  <si>
    <t>Budynek Sali gimnastycznej-pokrycie dachu areny hali sportowej oraz łącznika płytami warstwowymi "Wektra"</t>
  </si>
  <si>
    <t>budynek szkolny</t>
  </si>
  <si>
    <t>sala gimnastyczna</t>
  </si>
  <si>
    <t xml:space="preserve">nie </t>
  </si>
  <si>
    <t>Działdowo, ul. Wł. Jagiełły 33</t>
  </si>
  <si>
    <t>monitoring całego terenu w tym kamery zewnętrzne i wewnętrzne</t>
  </si>
  <si>
    <t>z cegły ceramicznej na zapraw. cementowo-wapiennej</t>
  </si>
  <si>
    <t xml:space="preserve">ceramiczne płaskie i łukowe </t>
  </si>
  <si>
    <t>stromy czterospadkowy o konstrukcji drewnianej</t>
  </si>
  <si>
    <t>konstrukcja ramowa z dźwigarów stalowych opartych na słupach żelbetowych i ścianach osłonowych murowanych</t>
  </si>
  <si>
    <t xml:space="preserve">stropy z prefabrykowanych płyt kanałowych z uzupełnieniami żelbetowymi </t>
  </si>
  <si>
    <t>stalowe kratowe dźwigary dachowe , usztywnione stężeniami stalowymi</t>
  </si>
  <si>
    <t>dobra</t>
  </si>
  <si>
    <t>bardzo dobra</t>
  </si>
  <si>
    <t xml:space="preserve">dobra </t>
  </si>
  <si>
    <t>tablica interaktywna</t>
  </si>
  <si>
    <t>rejestrator cyfrowy</t>
  </si>
  <si>
    <t>wzmacniacz KODA PD-30</t>
  </si>
  <si>
    <t>pianino cyfrowe</t>
  </si>
  <si>
    <t>telewizor PHILIPS 28"</t>
  </si>
  <si>
    <t>niszczarka</t>
  </si>
  <si>
    <t>projektor BENQ MS502</t>
  </si>
  <si>
    <t>571-16-02-256</t>
  </si>
  <si>
    <t>nauczanie dzieci i młodzieży</t>
  </si>
  <si>
    <t>Budynek dydaktyczny A</t>
  </si>
  <si>
    <t>Budynek zesp. Sport. - część C</t>
  </si>
  <si>
    <t>Sieć wodociągowa</t>
  </si>
  <si>
    <t>Kanalizacja deszczowa</t>
  </si>
  <si>
    <t>Przyłącze wodno-kanalizacyjne</t>
  </si>
  <si>
    <t>Sieć cieplna (kanał CO)</t>
  </si>
  <si>
    <t>Linia kablowa SN15 kv</t>
  </si>
  <si>
    <t>Linia kablowa NN</t>
  </si>
  <si>
    <t>Sieć zewnętrzna CO i CW</t>
  </si>
  <si>
    <t>Drogi, chodniki, place</t>
  </si>
  <si>
    <t>Sieć gazowa</t>
  </si>
  <si>
    <t>Przyłącze gazowe</t>
  </si>
  <si>
    <t>Parking</t>
  </si>
  <si>
    <t>Parking przy sali gimnastycznej</t>
  </si>
  <si>
    <t>Boisko wielofunkcyjne</t>
  </si>
  <si>
    <t>Plac zabaw</t>
  </si>
  <si>
    <t>Orlik przy ul. Makowej 13</t>
  </si>
  <si>
    <t>Alarm, monitoring, gaśnice, hydranty</t>
  </si>
  <si>
    <t>Gaśnice, hydranty, monitoring</t>
  </si>
  <si>
    <t>Monitoring, gaśnica</t>
  </si>
  <si>
    <t>Działdowo ul. Polna 11</t>
  </si>
  <si>
    <t>Działdowo ul. Makowa 13</t>
  </si>
  <si>
    <t>żelbetowe</t>
  </si>
  <si>
    <t>żelbetowe, żerań</t>
  </si>
  <si>
    <t>płaski, żelbetowy</t>
  </si>
  <si>
    <t>dobry</t>
  </si>
  <si>
    <t>nie dotyczy</t>
  </si>
  <si>
    <t>Dysk Seagate Portable Slim 500GB</t>
  </si>
  <si>
    <t>Dysk Hitachi Touro MX 3 500GB</t>
  </si>
  <si>
    <t>Drukarka Kyocera FS-1320D</t>
  </si>
  <si>
    <t>Projektor multimedialny Benq</t>
  </si>
  <si>
    <t>Niszczarka P70</t>
  </si>
  <si>
    <t>Telewizor Panasonic 50" + uchwyt</t>
  </si>
  <si>
    <t>Pojektor BENQ MX505</t>
  </si>
  <si>
    <t>Telefaks Panasonic KX-FP986PD</t>
  </si>
  <si>
    <t>Aparat Telefoniczny Siemens-Gigaset</t>
  </si>
  <si>
    <t>Drukarka Kyocera P2135DN</t>
  </si>
  <si>
    <t>Aparat Telefoniczny KX-TG2511</t>
  </si>
  <si>
    <t>Drukarka HP officejet Pro 8100</t>
  </si>
  <si>
    <t>projektor Benq MX 505</t>
  </si>
  <si>
    <t>projektorBenq MX 525</t>
  </si>
  <si>
    <t>Rejestrator cyfrowyBCS-DVR1601</t>
  </si>
  <si>
    <t>Rejestrator cyfrowyBCS</t>
  </si>
  <si>
    <t>Zestaw komputerowy Intel G3220/500GB/4GB</t>
  </si>
  <si>
    <t>Monitor LCD2015 Philips</t>
  </si>
  <si>
    <t>Drukarka HP Pro 400</t>
  </si>
  <si>
    <t>Drukarka HP Pro 8610</t>
  </si>
  <si>
    <t>Mackie Onyx Blackjack Interfejs komputerowy</t>
  </si>
  <si>
    <t>Mikrofon Azusa LS-902</t>
  </si>
  <si>
    <t>Notebook HP Proobook 4540s Win 7</t>
  </si>
  <si>
    <t>Notebook HP Proobook 4540s Win 8</t>
  </si>
  <si>
    <t>Notebook Asus X550CA-X0090 Win 7</t>
  </si>
  <si>
    <t>Radiomagnetofon Philips AZ383112</t>
  </si>
  <si>
    <t>Projektor Sony VPL-DX120</t>
  </si>
  <si>
    <t>Notebook HP455G1 Win8</t>
  </si>
  <si>
    <t>Notebook Asus X550LC Win 7 +office</t>
  </si>
  <si>
    <t>Radiomagnetofon Sony ZSPS30CPB</t>
  </si>
  <si>
    <t>Radiomagnetofon Sony CFD 550B</t>
  </si>
  <si>
    <t>działalność edukacyjna</t>
  </si>
  <si>
    <t>budynek użyteczności publicznej</t>
  </si>
  <si>
    <t>przeciwkradziezowa alarm z powiadamianiem agencji ochrony,monitoring wizyjny (16 kamer).Przeciwpożarowe 12  gasnice gaśnic proszkowych ABC113B,2 gaśnice pianowe ,3 hydranty</t>
  </si>
  <si>
    <t>ul.Sportowa 1 13-200 Działdowo</t>
  </si>
  <si>
    <t>Przeciwkradziezowa alarm z powiadamianiem agencji ochrony,monitoring wizyjny (16 kamer).Przeciwpożarowe 8 gaśnic proszkowych ABC113B,3 hydranty</t>
  </si>
  <si>
    <t>cegła ceramiczna</t>
  </si>
  <si>
    <t>żelbetowe DZ-3</t>
  </si>
  <si>
    <t>stropodach żelbetowy</t>
  </si>
  <si>
    <t>gazobeton,konstrukcja-eliptyczne dżwigary stalowe o rozpietości 38m</t>
  </si>
  <si>
    <t>płyty kanałowe,strop Akermana wypełnienie żelbetowe stropów wylewane</t>
  </si>
  <si>
    <t>papa termozgrzewalna,blacha trapezowa fałdowana niskoprofilowana</t>
  </si>
  <si>
    <t>rzeka 2km</t>
  </si>
  <si>
    <t>2014r Ocieplenie budynku wraz z nową elewacją</t>
  </si>
  <si>
    <t>brak</t>
  </si>
  <si>
    <t>Ekran elektryczny</t>
  </si>
  <si>
    <t>Komputer 15/Ga-Z77n</t>
  </si>
  <si>
    <t>Komputer P-G2030</t>
  </si>
  <si>
    <t>Tablica akademicka</t>
  </si>
  <si>
    <t>Kserokopiarka kyocera</t>
  </si>
  <si>
    <t>Podajnik kserokopiarki DP/120</t>
  </si>
  <si>
    <t>Duplex kserokopiarki DH420</t>
  </si>
  <si>
    <t>Drukarka HP laser</t>
  </si>
  <si>
    <t>Projektor Acer</t>
  </si>
  <si>
    <t>Laptop DELL</t>
  </si>
  <si>
    <t>VTS Clima CV-A4/XH</t>
  </si>
  <si>
    <t>8104-104-0279</t>
  </si>
  <si>
    <t>7,5 KW</t>
  </si>
  <si>
    <t>WITROSERVICE CLIMA sp.z o.o. ul.Dąbka 81-198 Kosakowo</t>
  </si>
  <si>
    <t>571-14-46-767</t>
  </si>
  <si>
    <t>000286730</t>
  </si>
  <si>
    <t>samorządowa instytucja kultury z osobowością prawną</t>
  </si>
  <si>
    <t>25 - (20 000 osób)</t>
  </si>
  <si>
    <t>Miejski Dom Kultury w Działdowie</t>
  </si>
  <si>
    <t>siedziba Miejskiego Domu Kultury w Działdowie</t>
  </si>
  <si>
    <t>13-200 Działdowo ul. Wolności 64</t>
  </si>
  <si>
    <t>budynek zrewitalizowany w ramach projektu "Rewitalizacja budynków wraz z otoczeniem przy ul. Wolności 64" w roku 2014</t>
  </si>
  <si>
    <t>monitor LCD</t>
  </si>
  <si>
    <t>urządzenia multimedialne</t>
  </si>
  <si>
    <t>symulator tenisa</t>
  </si>
  <si>
    <t>symulator olimpijski</t>
  </si>
  <si>
    <t>symulator samolotu</t>
  </si>
  <si>
    <t>symulator samochodu</t>
  </si>
  <si>
    <t>symulator golfa</t>
  </si>
  <si>
    <t>Cyfrowy mikser+multikor+kabel</t>
  </si>
  <si>
    <t>system antywłamaniowy (monitoring zewnetrzny i wewnętrzny) instalacja na budynku Wolności 64</t>
  </si>
  <si>
    <t>ul. Jagiełły 13, 13-200 Działdowo</t>
  </si>
  <si>
    <t>gaśnice, kraty w oknach i na półpiętrze</t>
  </si>
  <si>
    <t>4211Z</t>
  </si>
  <si>
    <t xml:space="preserve">roboty związane z budową dróg i autostrad </t>
  </si>
  <si>
    <t>BUDYNEK GOSPODARCZY</t>
  </si>
  <si>
    <t>SOCJALNO-BYTOWY</t>
  </si>
  <si>
    <t>REMONT 2008</t>
  </si>
  <si>
    <t>POMIESZCZENIE GOSPODARCZE</t>
  </si>
  <si>
    <t>LATA 70</t>
  </si>
  <si>
    <t>POMIESZCZENIE MAGAZYNOWE</t>
  </si>
  <si>
    <t>GAŚNICA, DRZWI ANTYWŁAMANIOWE</t>
  </si>
  <si>
    <t>DZ-WO UL. WOLNOŚCI 2/4</t>
  </si>
  <si>
    <t>GASNICA, DRZWI STALOWE</t>
  </si>
  <si>
    <t>DZ-WO, UL. WOLNOSCI 2/4</t>
  </si>
  <si>
    <t>GASNICA, KRATA NA DRZWIACH I OKNIE</t>
  </si>
  <si>
    <t>DZ-WO, UL.WOLNOŚCI 2/4</t>
  </si>
  <si>
    <t>CEGŁA</t>
  </si>
  <si>
    <t>DREWNIANY</t>
  </si>
  <si>
    <t>KONSTRUKCJA DREWNIANA, PAPA</t>
  </si>
  <si>
    <t>20 m</t>
  </si>
  <si>
    <t>DOBRY</t>
  </si>
  <si>
    <t>NIEDOTYCZY</t>
  </si>
  <si>
    <t>Laptop Dell</t>
  </si>
  <si>
    <t>571-14-46-721</t>
  </si>
  <si>
    <t>000286663</t>
  </si>
  <si>
    <t>samorządowa instytucja kultury z osobowiścią prawną</t>
  </si>
  <si>
    <t>Miejska biblioteka Publiczna w Działdowie</t>
  </si>
  <si>
    <t>siedziba Miejskiej Biblioteki Publicznej w Działdowie - instytucja kultury</t>
  </si>
  <si>
    <t>rok zakończenia budowy 2014</t>
  </si>
  <si>
    <t>gaśnice proszkowe 3 szt., system przeciwpożarowy przekazywany jest sygnał alarmowy do straży pożarnej, system antywłamaniowy z czujnikami ruchu, kamerami wewnętrznymi i zewnętrznymi, urządzenia alarmowe z sygnalizacją zewnetrzną do firmy ochroniarskiej.</t>
  </si>
  <si>
    <t>13-200 Działdowo ul. Wolności 64A</t>
  </si>
  <si>
    <t>1-2 km od rzeki Działdówki</t>
  </si>
  <si>
    <t>system antywłamaniowy (m.in. 3 kamery zewnętrzne i 3 kamery wewnętrzne, czujki ruchu 6szt.)</t>
  </si>
  <si>
    <t xml:space="preserve">Oddzielne pomieszczenie 25m2 na I piętrze w budynku Samodzielnego Publicznego Zakładu Opieki Zdrowotnej </t>
  </si>
  <si>
    <t>gaśnica</t>
  </si>
  <si>
    <t>Filia Biblioteczna adres 13-200 Działdowo ul. Leśna 1</t>
  </si>
  <si>
    <t>571-16-03-238</t>
  </si>
  <si>
    <t>001133708</t>
  </si>
  <si>
    <t>8520Z</t>
  </si>
  <si>
    <t>edukacja</t>
  </si>
  <si>
    <t>budynek z salą gimnastyczną</t>
  </si>
  <si>
    <t>Budynek zaplecza socjalnego"ORLIK"</t>
  </si>
  <si>
    <t>zawody sportowe</t>
  </si>
  <si>
    <t>gaśnice 9szt.6kg proszrk ABC 13A 144 BC, hydranty wewnętrzne 11 szt. , drzwi antywłamaniowe 7 szt. dozór agencji ochrony całodobowej</t>
  </si>
  <si>
    <t>gaśnice 1 szt. drzwi antywłamaniowe 1 szt.</t>
  </si>
  <si>
    <t>ul. Lenartowicza 1  13-200 Działdowo</t>
  </si>
  <si>
    <t>Monitor LCD 18,5" Led Philips</t>
  </si>
  <si>
    <t>Zestaw Komputerowy P-i3/B 75M/500GB</t>
  </si>
  <si>
    <t>Monitor LCD 18,5" aoc E 970 SWN</t>
  </si>
  <si>
    <t>Telewizor LG</t>
  </si>
  <si>
    <t>Zestaw komputerowy core i3-4160</t>
  </si>
  <si>
    <t>Zestaw komputerowy Intel i5 - 4440</t>
  </si>
  <si>
    <t>Zestaw komputerowy core i3-4150</t>
  </si>
  <si>
    <t>Tablica interaktywnaQOMO HiteVision (2szt)</t>
  </si>
  <si>
    <t>Zestaw multimedialny X551/PJ-P1173/T/M/U</t>
  </si>
  <si>
    <t>Laptop HP 655</t>
  </si>
  <si>
    <t>Projektor Benq MS 500H</t>
  </si>
  <si>
    <t>Projektor BENQ MS 524</t>
  </si>
  <si>
    <t>Radiomagnetofon PHILIPS AZ 780</t>
  </si>
  <si>
    <t>Notebook Toshiba C50T-A-10T</t>
  </si>
  <si>
    <t>Zestaw komputerowy Intel Core i3-4130 (5 szt)</t>
  </si>
  <si>
    <t>Radiomagnetofon MANTA MM271 (3szt)</t>
  </si>
  <si>
    <t>Zestaw komputerowy core i3-4150 (2szt)</t>
  </si>
  <si>
    <t>Projektor Benq (3szt)</t>
  </si>
  <si>
    <t>Radiomagnetofom PHILIPS AZ 1133</t>
  </si>
  <si>
    <t>Laptop DELL Inspiron</t>
  </si>
  <si>
    <t>Drukarka HP Laser Jet Pro 400</t>
  </si>
  <si>
    <t>571-10-40-746</t>
  </si>
  <si>
    <t>002710409</t>
  </si>
  <si>
    <t>8899Z</t>
  </si>
  <si>
    <t>ul.Jagiełły 30</t>
  </si>
  <si>
    <t>2 km</t>
  </si>
  <si>
    <t>zestawy komputerowe</t>
  </si>
  <si>
    <t>Aparat fotograficzny Nikon</t>
  </si>
  <si>
    <t>571-10-40-901</t>
  </si>
  <si>
    <t>000331234</t>
  </si>
  <si>
    <t>9319Z</t>
  </si>
  <si>
    <t>pozostała działalność związana ze sportem</t>
  </si>
  <si>
    <t>PAWILON SPORTOWY MAŁY</t>
  </si>
  <si>
    <t>ŚWIETLICA, ŁAZIENKI, MAGAZYNEK</t>
  </si>
  <si>
    <t>PAWILON SPORTOWY DUŻY</t>
  </si>
  <si>
    <t>BIURA, ŚWIETLICA, SIŁOWNIA,POKOJE HOTELOWE, ŁAZIENKI, KOTŁOWNIA, MAGAZYNEK</t>
  </si>
  <si>
    <t>ZADASZONA TRYBUNA</t>
  </si>
  <si>
    <t>WIATA STADIONOWA DLA ZAWODNIKÓW</t>
  </si>
  <si>
    <t>BUDYNEK ZAPLECZA SOCJALNEGO (ORLIK)</t>
  </si>
  <si>
    <t>STANOWISKO KOMENTATORA</t>
  </si>
  <si>
    <t>STADION SPORTOWY OGRODZONY</t>
  </si>
  <si>
    <t>LODOWISKO</t>
  </si>
  <si>
    <t>TAK W OKRESIE ZIMOWYM</t>
  </si>
  <si>
    <t>BOISKO BASEBALLA OGRODZONE</t>
  </si>
  <si>
    <t>OŚWIETLENIA BOISKA ORLIK</t>
  </si>
  <si>
    <t>PRZYŁACZENIE KANALIZACYJNE ORLIK</t>
  </si>
  <si>
    <t>PRZYŁĄCZE WODOCIĄGOWE</t>
  </si>
  <si>
    <t>DROGI, CHODNIKI I PLACE</t>
  </si>
  <si>
    <t>BOISKO DO PIŁKI ORLIK</t>
  </si>
  <si>
    <t>BOISKO WIELOFUNKCYJNE</t>
  </si>
  <si>
    <t>OGRODZENIE DO PIŁKI NOŻNEJ UL.ŚWIERKOWA</t>
  </si>
  <si>
    <t>DZIAŁDOWO UL ROBOTNICZA 10</t>
  </si>
  <si>
    <t>URZADZENIA  ALARMOWE DZWIĘKOWE Z POWIADOMIENIEM AGENCJI OCHRONY, GAŚNICE PROSZKOWE</t>
  </si>
  <si>
    <t>DZIAŁDOWO UL SWIERKOWA</t>
  </si>
  <si>
    <t>PUSTAK</t>
  </si>
  <si>
    <t>BETON</t>
  </si>
  <si>
    <t>BARDZO DOBRY</t>
  </si>
  <si>
    <t>BARDZO DOBRA</t>
  </si>
  <si>
    <t>NIE DOTYCZY</t>
  </si>
  <si>
    <t>DOBRA</t>
  </si>
  <si>
    <t>TELEWIZOR TOSHIBA</t>
  </si>
  <si>
    <t>URZĄDZENIE WIELOFUNKCYJNE BROTHER MFP DCP-L2560DW A4 MONO DRUKARKO-KOPIARKA-SKANER</t>
  </si>
  <si>
    <t>Tablet Philips</t>
  </si>
  <si>
    <t>SUSZARKA DO OBUWIA</t>
  </si>
  <si>
    <t>021024/2008 MODEL su/01/30/2</t>
  </si>
  <si>
    <t>QBL Wojciech Śliwa Ustroń</t>
  </si>
  <si>
    <t>Okresowe naprawy,przechowywana w pomieszczeniu</t>
  </si>
  <si>
    <t>Działdowo ul. Świerkowa</t>
  </si>
  <si>
    <t>OSTRZAŁKA DO ŁYŻEW</t>
  </si>
  <si>
    <t>442 typ FB1</t>
  </si>
  <si>
    <t>550W</t>
  </si>
  <si>
    <t>SPÓŁDZIELNIA ROLNICZA Dolni Ujezd</t>
  </si>
  <si>
    <t>przechowywana w pomieszczeniu</t>
  </si>
  <si>
    <t>ROLBA</t>
  </si>
  <si>
    <t>0474 MODEL COMPACT TYP DIESEL</t>
  </si>
  <si>
    <t>masa całkowita 1650kg, moc 15 kw</t>
  </si>
  <si>
    <t>2009</t>
  </si>
  <si>
    <t>WM Maschinenbau Proto Isarco</t>
  </si>
  <si>
    <t>KOSIARKA SAMOJEZDNA</t>
  </si>
  <si>
    <t>Działdowo ul. Robotnicza 10</t>
  </si>
  <si>
    <t>ZESTAW DO PIELĘGNACJI BOISK</t>
  </si>
  <si>
    <t>HONDA 720 2058N</t>
  </si>
  <si>
    <t>4,1KW 127KG</t>
  </si>
  <si>
    <t>KOSIARKA TRAKTOR CTH 182T</t>
  </si>
  <si>
    <t>041511D002320</t>
  </si>
  <si>
    <t>KW10, 235KG,RPM 2600, PRODUKT 960610310</t>
  </si>
  <si>
    <t>2011</t>
  </si>
  <si>
    <t>MASZYNA DO WYCISKANIA(SIŁOWNIA)</t>
  </si>
  <si>
    <t>SUWNICA (SIŁOWNIA)</t>
  </si>
  <si>
    <t>SEWIM SOBOLEW</t>
  </si>
  <si>
    <t>BO230-0</t>
  </si>
  <si>
    <t>Mienie będące w posiadaniu (użytkowane) na podstawie umów najmu, dzierżawy, użytkowania, leasingu lub umów pokrewnych</t>
  </si>
  <si>
    <t>Technologia kotłowni w budynku Ratusza</t>
  </si>
  <si>
    <t>Odtworzeniowa</t>
  </si>
  <si>
    <t xml:space="preserve">RAZEM - </t>
  </si>
  <si>
    <t>Drukarka EPSON WF-5110DW</t>
  </si>
  <si>
    <t>9101A</t>
  </si>
  <si>
    <t>9004Z</t>
  </si>
  <si>
    <t>8560Z</t>
  </si>
  <si>
    <t>Samorządowy Zakład Budżetowy Miejska Służba Drogowa</t>
  </si>
  <si>
    <t>10. Samorządowy Zakład Budżetowy Miejska Służba Drogowa</t>
  </si>
  <si>
    <t>Tabela nr 1 - Informacje ogólne do oceny ryzyka w Mieście Działdowo</t>
  </si>
  <si>
    <t>Interaktywne Muzeum Państwa Krzyżackiego</t>
  </si>
  <si>
    <t>ul. Zamkowa 12, 13-200 Działdowo</t>
  </si>
  <si>
    <t>ul. Grunwaldzka 2, 13-200 Działdowo</t>
  </si>
  <si>
    <t>ul. Sportowa 4, 13-200 Działdowo</t>
  </si>
  <si>
    <t>ul. Mrongowiusza 7, 13-200 Działdowo</t>
  </si>
  <si>
    <t>ul. Wł. Jagiełły 33, 13-200 Działdowo</t>
  </si>
  <si>
    <t>ul. Sportowa 1, 13-200 Działdowo</t>
  </si>
  <si>
    <t>ul. Polna 11, 13-200 Działdowo</t>
  </si>
  <si>
    <t>ul. Lenartowicza 1, 13-200 Działdowo</t>
  </si>
  <si>
    <t>ul. Wł. Jagiełły 30, 13-200 Działdowo</t>
  </si>
  <si>
    <t>ul. Robotnicza 10, 13-200 Działdowo</t>
  </si>
  <si>
    <t>Pl. Mickiewicza 43, 13-200 Działdowo</t>
  </si>
  <si>
    <t>ul. Wolności 64A, 13-200 Działdowo</t>
  </si>
  <si>
    <t xml:space="preserve">9. Miejski Dom Kultury </t>
  </si>
  <si>
    <t xml:space="preserve">1. Urząd Miasta Działdowo </t>
  </si>
  <si>
    <t>Środki obrotowe</t>
  </si>
  <si>
    <t>Łącznie</t>
  </si>
  <si>
    <t>ŁĄCZNIE Kolumny C +E</t>
  </si>
  <si>
    <t>Akcces point WI-FI zewnetrzne i wewnętrzne</t>
  </si>
  <si>
    <t>Router</t>
  </si>
  <si>
    <t>Switch</t>
  </si>
  <si>
    <t>Serwer</t>
  </si>
  <si>
    <t>Komputer do obsługi muzeum</t>
  </si>
  <si>
    <t>Stanowisko Multimedialne(Interaktywne 12)Pokaz Film-Animacja “Powstanie Zakonu-Krucjaty”</t>
  </si>
  <si>
    <t>Stanowisko Multimedialne (Interaktywne 13) Mapa Interaktywna “Ekspansja- Tereny zdobywcze Krzyżaków</t>
  </si>
  <si>
    <t>Stanowisko-Multimedialne (Interaktywne 14) Interaktywny Pokaz 3D – AR “Krzyżacy w historii Działdowa – makieta 3D zamku w Działdowie</t>
  </si>
  <si>
    <t>Stanowisko Multimedialne (Interaktywne 15) Mapa Interaktywna “ Prusy przed Krzyżakami-Plemiona”</t>
  </si>
  <si>
    <t>Stanowisko Multimedialne (Interaktywne 17) Interaktywny Pokaz “Struktura Zakonu-Hierarchia”</t>
  </si>
  <si>
    <t>Stanowisko Multimedialne (Interaktywne 18) Interaktywny Pokaz 3D “Życie codzienne na zamku- Przekrój poprzeczny 3D zamku”</t>
  </si>
  <si>
    <t>Stanowisko Multimedialne (Interaktywne 19) Interaktywny Pokaz “życie Codzienne na zamku- Przepisy kulinarne”</t>
  </si>
  <si>
    <t>Stanowisko Multimedialne ( Interaktywne 10) Interaktywny Pokaz 3D – AR “Architektura – makieta 3D zamku z wyszczególnionymi częściami”</t>
  </si>
  <si>
    <t>Stanowisko multimedialne (Interaktywne 11) Interaktywny Pokaz Animacja oraz Prezentacja Urządzeń “Osiągnięcia inżynieryjne”</t>
  </si>
  <si>
    <t>Stanowisko Multimedialne (Interaktywne 12) mapa Interaktywna “Zamki Zakonu”</t>
  </si>
  <si>
    <t>Stanowisko Multimedialne (Interaktywne 13) Interaktywny Pokaz “Nawyki Żywieniowe”</t>
  </si>
  <si>
    <t>Stanowisko Multimedialne (Interaktywne 14) Ekran dotykowy Interaktywny Pokaz “najważniejsze postacie czasów państwa Krzyżackiego- kalendarium”</t>
  </si>
  <si>
    <t>Stanowisko Multimedialne (Interaktywne 15) Interaktywny Pokaz “najważniejsze postacie z sąsiednich Państw – kalendarium”</t>
  </si>
  <si>
    <t>Stanowisko Multimedialne (Interaktywne 19) Interaktywny Pokaz 3D – AR Animacja “Symulator machin oblężniczych- Modele 3D machin oblężniczych”</t>
  </si>
  <si>
    <t>Stanowisko Multimedialne (Interaktywne 16) Interaktywny pokaz Animacja “Technika wojskowa – Strategia i Taktyka”</t>
  </si>
  <si>
    <t xml:space="preserve">Stanowisko Multimedialne (Interaktywne 17) Interaktywny pokaz “Technika Wojskowa-Sprzęt </t>
  </si>
  <si>
    <t>Stanowisko multimedialne (Interaktywne 18) mapa interaktywna “Istotne bitwy Zakonu”</t>
  </si>
  <si>
    <t>Fotoplakaty (F1-F6)</t>
  </si>
  <si>
    <t>Stanowisko Multimedialne (Interaktywne 1) mapa Interaktywna “zakony rycerskie – Idee i fakty”</t>
  </si>
  <si>
    <t>Stanowisko Multimedialne I6: Pokaz 3D Animacja “Bitwa pod Grunwaldem – Przebieg”</t>
  </si>
  <si>
    <t>Stanowisko multimedialne I20: Słuchowisko “Schyłek Państwa Zakonnego”</t>
  </si>
  <si>
    <t>Stanowisko Multimedialne (Interaktywne 21) Interaktywny Pokaz “Konflikt z Polską”</t>
  </si>
  <si>
    <t>Stanowisko Multimedialne (Interaktywne 22) Interaktywny Pokaz “Bitwa pod grunwaldem- Przyczyny i skutki bitwy”</t>
  </si>
  <si>
    <t>Stanowisko multimedialne (Interaktywne I23) Interaktywny Pokaz “Krzyżacy po upadku. Dzieje zakonu po sekularyzacji w 1525 roku”</t>
  </si>
  <si>
    <t>Interaktywny Pokaz Dźwiękowy 3D “Strzała” przy wejściu do sali (przejście z sali 3)</t>
  </si>
  <si>
    <t>Stanowisko Multimedialne (sala nr 5) Pokaz Wideo /Animacje/ filmy wraz z udźwiękowieniem</t>
  </si>
  <si>
    <t>Stanowisko Multimedialne (Interaktywne I24) Interaktywny Pokaz “Legenda – Dobra Pani z działdowskiego zamku”</t>
  </si>
  <si>
    <t>Stanowisko Multimedialne (Interaktywne E1) Interaktywny Pokaz 3D -AR”Poszukiwanie skarbów”</t>
  </si>
  <si>
    <t>Stanowisko multimedialne (Interaktywne E2) Interaktywna Fotografia “Stroje z epoki”</t>
  </si>
  <si>
    <t>Stanowisko Multimedialne e4 Hełm – Pokaz Filmu “Sceny batalistyczne”</t>
  </si>
  <si>
    <t>Stanowisko multimedialne (interaktywne E5) Słuchowisko Interaktywne “Dźwięki Średniowiecza”</t>
  </si>
  <si>
    <t>Stanowisko Multimedialne (E7) Pokaz Filmu “Panorama Działdowa”</t>
  </si>
  <si>
    <t>Stanowisko multimedialne (E8) Interaktywny pokaz AR oraz Mapa “Mapa z z Zamkami” wraz z pułkami</t>
  </si>
  <si>
    <t>15. Interaktywne Muzeum Państwa Krzyżackiego</t>
  </si>
  <si>
    <t>System monitoringu</t>
  </si>
  <si>
    <t>Kocioł gazowy</t>
  </si>
  <si>
    <t>ul. Grunwaldzka 7/2</t>
  </si>
  <si>
    <t>Parking, chodnik, droga</t>
  </si>
  <si>
    <t>1911/2014</t>
  </si>
  <si>
    <t>571-17-12-542</t>
  </si>
  <si>
    <t>Opis: (cela, stlik z puzlami, pręgierz, pufy,makieta zamku. Rzeźby rycerzy 2 szt, eksponaty, stanowisko z łukiem, mapa pod szklaną podłogą</t>
  </si>
  <si>
    <t>Interaktywane Muzeum Państwa Krzyżackiego*</t>
  </si>
  <si>
    <t>*</t>
  </si>
  <si>
    <t>9102Z</t>
  </si>
  <si>
    <t>działalność muzeów</t>
  </si>
  <si>
    <t>Urząd Miasta, użyteczność publiczna</t>
  </si>
  <si>
    <t>Przyłącze Energetyczne do Parku przy ul. Jana Pawła II</t>
  </si>
  <si>
    <t>drewniane belkowe</t>
  </si>
  <si>
    <t>PłATWIOWO-KLESZCZOWY, DACHÓWKA CERAMICZNA , czterospadowy</t>
  </si>
  <si>
    <t>220-około</t>
  </si>
  <si>
    <t>do 1965 / remont 2003</t>
  </si>
  <si>
    <t>częściowo 4</t>
  </si>
  <si>
    <t>częściowo Tak</t>
  </si>
  <si>
    <t>niski</t>
  </si>
  <si>
    <t>średni</t>
  </si>
  <si>
    <t>blacho-dachówka</t>
  </si>
  <si>
    <t>2009 - remont generalny;adaptacja na lokale</t>
  </si>
  <si>
    <t>2009 - adaptacja na lokale, remont generalny</t>
  </si>
  <si>
    <t>2011- remont generalny, adaptacja na lokale</t>
  </si>
  <si>
    <t>betonoa</t>
  </si>
  <si>
    <t>betonowa</t>
  </si>
  <si>
    <t>Centrala telefoniczna Slican server</t>
  </si>
  <si>
    <t>pl Mickiewicza 43</t>
  </si>
  <si>
    <t>Gmina Miasto Działdowo</t>
  </si>
  <si>
    <t>Budynek biurowy Pl. Mickiewicza 26</t>
  </si>
  <si>
    <t>pl. Mickiewicza 26</t>
  </si>
  <si>
    <t>fundamenty budynku betonowe, ściany budynku murowane z cegły ceramicznej</t>
  </si>
  <si>
    <t>stropy w budynku stalowo-ceramiczne</t>
  </si>
  <si>
    <t>dach drewniany wielospadowy, pokryty dachówką</t>
  </si>
  <si>
    <t>Budynek biurowy Pl. Biedrawy 1</t>
  </si>
  <si>
    <t>1897-1898</t>
  </si>
  <si>
    <t>pl. Biedrawy</t>
  </si>
  <si>
    <t>fundamenty budynku kamienne, ściany nośne powyżej piwnic zewn i wewn parteru i I piętra murowane z cegły ceramicznej na zaprawie wapiennej. Ściany nośne II piętra wykonane z pustaków ailikonowych na zaprawie wapiennej</t>
  </si>
  <si>
    <t>strop nad piwnicą wykonany z cegły ceramicznej (łukowy) pozostałe stropy drewniane ze ślepym pułapem</t>
  </si>
  <si>
    <t>2+poddasze</t>
  </si>
  <si>
    <t>ul Męczenników (przy rondzie)</t>
  </si>
  <si>
    <t>ul Męczenników (przy zamku)</t>
  </si>
  <si>
    <t>ul. Męczenników</t>
  </si>
  <si>
    <t>Plac zabaw "Dziecięca Kraina"</t>
  </si>
  <si>
    <t>ul. Wolności 64</t>
  </si>
  <si>
    <t>teren miasta Działdowo</t>
  </si>
  <si>
    <t>Słupy ogłoszeniowe 3 szt</t>
  </si>
  <si>
    <t>Parkometr</t>
  </si>
  <si>
    <t>ul. Jagiełły - B. Żeleńskiego</t>
  </si>
  <si>
    <t>ul. Jagiełły - Pocztowa</t>
  </si>
  <si>
    <t>ul. Pocztowa</t>
  </si>
  <si>
    <t>ul. Jagiełły - Kościuszki</t>
  </si>
  <si>
    <t>Pl. Biedrawy - Urząd Skarbowy</t>
  </si>
  <si>
    <t>Pl. Mickiewicza - Bielnikowa</t>
  </si>
  <si>
    <t>Pl. Mickiewicza - Waryńskiego</t>
  </si>
  <si>
    <t>Pl. Mickiewicza - Ratusz</t>
  </si>
  <si>
    <t>ul. Górna - Młyńska</t>
  </si>
  <si>
    <t>ul. Katarzyny - Wolności</t>
  </si>
  <si>
    <t>ul. Katarzyny - Zamkowa</t>
  </si>
  <si>
    <t>ul. Katarzyny - Krótka</t>
  </si>
  <si>
    <t>ul. Waryńskiego - Słowackiego</t>
  </si>
  <si>
    <t>ul. Łąkowa - Waryńskiego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</si>
  <si>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</si>
  <si>
    <t>Drukarka HP Laser jet P 1102</t>
  </si>
  <si>
    <t>Drukarka OKI ML 390 FB</t>
  </si>
  <si>
    <t>Drukarka LEXMARK E 260 D</t>
  </si>
  <si>
    <t>Drukarka Kyocera FS-6525 MFP A4 A3 plus szafka</t>
  </si>
  <si>
    <t>Skaner HP SCANJET G 4050</t>
  </si>
  <si>
    <t>Osuszacz powietrza SAHARA 20 - 4 szt.</t>
  </si>
  <si>
    <t>Telewizor Panasonic 50 TX-50CS520E</t>
  </si>
  <si>
    <t>Kamera obrotowa 2 magaPixel BCD-SDIP2260A</t>
  </si>
  <si>
    <t>UPS TRIMOD 15 KVA</t>
  </si>
  <si>
    <t>nazwa środka trwałego</t>
  </si>
  <si>
    <t>rok produkcji</t>
  </si>
  <si>
    <t>wartość (początkowa) - księgowa brutto</t>
  </si>
  <si>
    <t>Notebook Dell E5540</t>
  </si>
  <si>
    <t>Notebook Dell Inspiron 3542 Win 7 Pro PL</t>
  </si>
  <si>
    <t>Notebook DELL VOSTRO3558</t>
  </si>
  <si>
    <t>Aparat Fotograficzny CANON EDS600D + obiektyw</t>
  </si>
  <si>
    <t>Aparat Fotograficzny NIKON S 2900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</si>
  <si>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</si>
  <si>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3. Wykaz monitoringu wizyjnego - system kamer itp.</t>
  </si>
  <si>
    <t xml:space="preserve"> modernizacja instalacji grzewczej (zmiana z węglowej na gazową) i kotłowni data zakończenia 29.08.2016</t>
  </si>
  <si>
    <t>rejestrator + 9 kamer zakup z Rady Rodziców</t>
  </si>
  <si>
    <t>monitor darowizna</t>
  </si>
  <si>
    <t xml:space="preserve">3. Wykaz monitoringu wizyjnego - system kamer itp. </t>
  </si>
  <si>
    <t>chłodziarka Samsung z wyświetlaczem</t>
  </si>
  <si>
    <t>bumbox</t>
  </si>
  <si>
    <t>głośniki przenośne</t>
  </si>
  <si>
    <t>**</t>
  </si>
  <si>
    <t>w tym Rower</t>
  </si>
  <si>
    <t>Data remontu 29.08.2016r. Modernizacja instalacji grzewczej z elektrycznej na gazową.Wielkość poniesionych nakładów na remont: Nadzór - 3 444,00                   Roboty budowlane - 178 050,25  Dokumentacja - 9 102,00     Całkowity koszt remontu:190 596,25</t>
  </si>
  <si>
    <t>ZAMRAŻARKA BEKO</t>
  </si>
  <si>
    <t>DVD PHILIPS</t>
  </si>
  <si>
    <t>Urządzenie drukujące HP COLOR LASER PRO MFP M476DN</t>
  </si>
  <si>
    <t xml:space="preserve">2. Wykaz sprzętu elektronicznego przenośnego </t>
  </si>
  <si>
    <t>drukarka kyocera fs</t>
  </si>
  <si>
    <t>telefon komórkowy</t>
  </si>
  <si>
    <t>Dzienny Dom Senior Wigor ul.Norwida 2 Działdowo</t>
  </si>
  <si>
    <t>gaśnice,czujniki i urządzenia alarmowe,</t>
  </si>
  <si>
    <t>kraty na oknach</t>
  </si>
  <si>
    <t>Szyb windy</t>
  </si>
  <si>
    <t>Winda osobowa dla osób niepełnosprawnych</t>
  </si>
  <si>
    <t>Zestaw komputerowy INTEL i3 4170 Win7 HP [3 szt.]</t>
  </si>
  <si>
    <t>Zestaw multimedialny ASUS R556LJ / Epson EBS04</t>
  </si>
  <si>
    <t>Laptop Lenovo G-7080</t>
  </si>
  <si>
    <t>Laptop Lenovo Ideapad 100-15 IBY</t>
  </si>
  <si>
    <t>Tablet Samsung Galaxy TAB4 (2szt.)</t>
  </si>
  <si>
    <t>Projektor Benq MS 527 DLP (3 szt.)</t>
  </si>
  <si>
    <t>Laptop Lenovo A6 8GB Win7 (3 szt.)</t>
  </si>
  <si>
    <t>Drukarka Canon Pixma iP7250</t>
  </si>
  <si>
    <t xml:space="preserve">         </t>
  </si>
  <si>
    <t>3 - (300 osób) sportowo rozrywkowa</t>
  </si>
  <si>
    <t>Drukarka HP laser 8610</t>
  </si>
  <si>
    <t>Centrala telefoniczna</t>
  </si>
  <si>
    <t>Projektor Vivitek DX881ST</t>
  </si>
  <si>
    <t>Projektor Benq MX525 DLP</t>
  </si>
  <si>
    <t>Kasa fiskalna Posnet Bingo HSEJ</t>
  </si>
  <si>
    <t>Zestaw komputerowy intel core i 3 4170</t>
  </si>
  <si>
    <t>Zestaw komputerowy intel core i 3 4150</t>
  </si>
  <si>
    <t>Monitor Philips LED 243V5LSB</t>
  </si>
  <si>
    <t>Urządzenie wielofunkcyjne Brother DCP J105</t>
  </si>
  <si>
    <t>***</t>
  </si>
  <si>
    <t>Urządzenia i wyposażenie***</t>
  </si>
  <si>
    <t>w tym kosiarki, wykaszarki</t>
  </si>
  <si>
    <t>OŚWIETLENIE BOISKA TRAWIASTEGO OBOK ORLIKA ŚWIERKOWA</t>
  </si>
  <si>
    <t>DZIAŁDOWO UL ŚWIERKOWA</t>
  </si>
  <si>
    <t>TOR ROWEROWY PUMPTRACK</t>
  </si>
  <si>
    <t>PRALKA ELECTROLUX</t>
  </si>
  <si>
    <t>RADIOODTWARZACZ</t>
  </si>
  <si>
    <t>EXPRES SAECO</t>
  </si>
  <si>
    <t>Czytnik kodów kreskowych motorola</t>
  </si>
  <si>
    <t>Projektor NEC VE 281X</t>
  </si>
  <si>
    <t>RadiomagnetofonPhilips AZ1837</t>
  </si>
  <si>
    <t>Radioodtwarzacz philips AZ1837</t>
  </si>
  <si>
    <t>Radioodtwarzacz philips AZ385</t>
  </si>
  <si>
    <t>Radioodtwarzacz sencor SPT 232</t>
  </si>
  <si>
    <t>Notebook HP 250 Win 8.1</t>
  </si>
  <si>
    <t>Notebook HP 250 Win 4 GB i3</t>
  </si>
  <si>
    <t>Notebook Dell inspirion 5558 Win 8.1</t>
  </si>
  <si>
    <t>system nagłośnieniowy Ibiza (kolumna, mikrofony 2, stojak)</t>
  </si>
  <si>
    <t>3. Wykaz monitoringu wizyjnego - system kamer itp..</t>
  </si>
  <si>
    <t>bezprzewodowy licznik odwiedzin</t>
  </si>
  <si>
    <t>kolektor danych+dok (czytnik)</t>
  </si>
  <si>
    <t>drukarka Zebra</t>
  </si>
  <si>
    <t>czytnik kodów kreskowych VOJAGER</t>
  </si>
  <si>
    <t>serwer HP</t>
  </si>
  <si>
    <t>bramki antykradzieżowe</t>
  </si>
  <si>
    <t>Zestaw fotograficzny</t>
  </si>
  <si>
    <t>Laptop TBAC55-B5277</t>
  </si>
  <si>
    <t>ul. Karłowicza 3,  13-200 Działdowo</t>
  </si>
  <si>
    <t>Projektor Benq MX 525</t>
  </si>
  <si>
    <t>Projektor Benq</t>
  </si>
  <si>
    <t>TAK suma ubezpieczenia 768,00 zł</t>
  </si>
  <si>
    <t>dochody - 88 433 156,59; wydatki - 100 179 333,59</t>
  </si>
  <si>
    <t>2 /około 900 osób</t>
  </si>
  <si>
    <t>ul. Jagiełły</t>
  </si>
  <si>
    <t>ul. Perłowa</t>
  </si>
  <si>
    <t>ul. Wolności</t>
  </si>
  <si>
    <t>Lokal użytkowy</t>
  </si>
  <si>
    <t>Drukarka HP Laser Jet M402dne</t>
  </si>
  <si>
    <t>Komputer Dell OptiPlex 3050SFF</t>
  </si>
  <si>
    <t>Komputer Dell AIO OptiPlex 5250</t>
  </si>
  <si>
    <t>Urządzenie wielofunkcyjne KYOCERA M2540DN</t>
  </si>
  <si>
    <t>Urządzenie FortiGate-90DUTM Bunde</t>
  </si>
  <si>
    <t>Serwer Dell Power Edge R630</t>
  </si>
  <si>
    <t>Notebook Dell Vostro 3568 W10Pi5-7200n</t>
  </si>
  <si>
    <t>monitoring wizyjny w mieście, 3 kamery</t>
  </si>
  <si>
    <t>WIEŻA PANASZONIC 2 SZT.</t>
  </si>
  <si>
    <t>DRUKARKA HP</t>
  </si>
  <si>
    <t>WIEŻA PHILIPS 2 SZT.</t>
  </si>
  <si>
    <t>TELEWIZOR LG 42 CALE</t>
  </si>
  <si>
    <t>ZESTAW KOMPUTEROWY INTEL</t>
  </si>
  <si>
    <t>DVD MANTA</t>
  </si>
  <si>
    <t>DRUKARKA EDUSENSUS</t>
  </si>
  <si>
    <t>LAMINATOR</t>
  </si>
  <si>
    <t>APARAT FOTOGRAFICZNY</t>
  </si>
  <si>
    <t>KB</t>
  </si>
  <si>
    <t>mikser ręczny</t>
  </si>
  <si>
    <t>radioodtwarzacz</t>
  </si>
  <si>
    <t>dysk zewnętrzny</t>
  </si>
  <si>
    <t>Oświetlenie zewnętrzne</t>
  </si>
  <si>
    <t>…</t>
  </si>
  <si>
    <t>WIEŻA PIONIER X-EM 11</t>
  </si>
  <si>
    <t>CHŁODZIARKA</t>
  </si>
  <si>
    <t>DRUKARKA HP OFFICEJET PRO 8620</t>
  </si>
  <si>
    <t>WIEŻA PHILIPS</t>
  </si>
  <si>
    <t>ZMIĘKCZACZ DO WODY AUTOMATYCZNY</t>
  </si>
  <si>
    <t>ZESTAW MIKROFONOWY</t>
  </si>
  <si>
    <t>LAPTOP</t>
  </si>
  <si>
    <t>ODKURZACZ</t>
  </si>
  <si>
    <t>DYSK ZEWNĘTRZNY</t>
  </si>
  <si>
    <t>1 (około 700 osób)</t>
  </si>
  <si>
    <t>Ośwetlenie zewnętrzne - kompletne latarnie- 4 szt.</t>
  </si>
  <si>
    <t>DRUKARKA</t>
  </si>
  <si>
    <t>EKRAN PROJEKCYJNY</t>
  </si>
  <si>
    <t>WIEŻA SHARP</t>
  </si>
  <si>
    <t>DRUKARKA BROTHER DCP-1512E</t>
  </si>
  <si>
    <t>NISZCZARKA</t>
  </si>
  <si>
    <t>Telewizor Thomson</t>
  </si>
  <si>
    <t xml:space="preserve">Pralka Samsung </t>
  </si>
  <si>
    <t>Wieża Sencor</t>
  </si>
  <si>
    <t>Telewizor Manta</t>
  </si>
  <si>
    <t>Zmywarka uniwersalna</t>
  </si>
  <si>
    <t xml:space="preserve">Lodówka Beko </t>
  </si>
  <si>
    <t>Piec konwekcyjno-parowy</t>
  </si>
  <si>
    <t>PROJEKTOR</t>
  </si>
  <si>
    <t>NOTEBOOK</t>
  </si>
  <si>
    <t>RADIOOTWARZACZ PHILIPS</t>
  </si>
  <si>
    <t>Laptop Acer</t>
  </si>
  <si>
    <t>Odtwarzacz Manta DVD</t>
  </si>
  <si>
    <t xml:space="preserve">Radio Electra </t>
  </si>
  <si>
    <t>Kamera Panasonic</t>
  </si>
  <si>
    <t>Szkoła Podstawowa nr 1 z Oddziałami Dwujęzycznymi im. Króla Władysława Jagiełły w Działdowie</t>
  </si>
  <si>
    <t>571-17-16-652</t>
  </si>
  <si>
    <t>367992182</t>
  </si>
  <si>
    <t>6. Szkoła Podstawowa nr 1 z Oddziałami Dwujęzycznymi im. Króla Władysława Jagiełły w Działdowie</t>
  </si>
  <si>
    <t>gaśnice w ilości 12 sztuk, kraty w oknach - I piętro w czytelni, II piętro sala komputerowa, piwnica.  urządzenia alarmowe, sala komputerowa, monitoring całego terenu; Drzwi wejściowe PCV, zamek patentowy, roleta wewnętrzna; drzwi awaryjne metalowe, zamek patentowy.</t>
  </si>
  <si>
    <t>5. Przedszkole nr 5 w Działdowie</t>
  </si>
  <si>
    <t>4. Przedszkole nr 4 w Działdowie</t>
  </si>
  <si>
    <t>3. Przedszkole nr 3 w Działdowie</t>
  </si>
  <si>
    <t>2. Przedszkole nr 1 w Działdowie</t>
  </si>
  <si>
    <t xml:space="preserve">zestaw komputerowy </t>
  </si>
  <si>
    <t>kserokopiarka KYOCERA TA220</t>
  </si>
  <si>
    <t>laptop LENOVO</t>
  </si>
  <si>
    <t>telewizor LG 49"</t>
  </si>
  <si>
    <t>telewizor LG 55"</t>
  </si>
  <si>
    <t>rzutnik PJNEC VE281DLP</t>
  </si>
  <si>
    <t>projektor BENQ</t>
  </si>
  <si>
    <t>zestaw QOMO</t>
  </si>
  <si>
    <t>projektor VIEWSONIC</t>
  </si>
  <si>
    <t>projektor PJNECVE</t>
  </si>
  <si>
    <t>Monitoring,</t>
  </si>
  <si>
    <t>Ekran ścienny AVTEK VIDEO 200</t>
  </si>
  <si>
    <t>Projektor ricoh PJ X2240</t>
  </si>
  <si>
    <t>projektor Benq MX 528</t>
  </si>
  <si>
    <t>Niszczarka P-35</t>
  </si>
  <si>
    <t>Niszczarka DS.-500C</t>
  </si>
  <si>
    <t>Drukarka HP P1102W</t>
  </si>
  <si>
    <t>Drukarka HP pro 400</t>
  </si>
  <si>
    <t>Drukarka ricoch sp201n</t>
  </si>
  <si>
    <t>Monitor lcd 24" philips</t>
  </si>
  <si>
    <t>Notebook Dell inspirion 5567 Win 10</t>
  </si>
  <si>
    <t>Tablet lenovo A7-30</t>
  </si>
  <si>
    <t>Szkoła Podstawowa nr 2 w Działdowie</t>
  </si>
  <si>
    <t>8. Szkoła Podstawowa nr 2 w Działdowie</t>
  </si>
  <si>
    <t>571-171-66-69</t>
  </si>
  <si>
    <t xml:space="preserve">Hala sportowa </t>
  </si>
  <si>
    <t>Projektor Benq MS630 T</t>
  </si>
  <si>
    <t>Kasa Fiskalna Posnet Bingo HSEJ</t>
  </si>
  <si>
    <t xml:space="preserve"> Zestaw komputerowy intel core i 3 4170</t>
  </si>
  <si>
    <t>Niszczarka Fellowes</t>
  </si>
  <si>
    <t>Skaner Epson V370</t>
  </si>
  <si>
    <t>20 - (3500 osób)</t>
  </si>
  <si>
    <t xml:space="preserve"> Urządzenie Wielofunkc.BROTHER DCP-J100</t>
  </si>
  <si>
    <t>Tablica sportowa TW 20-2</t>
  </si>
  <si>
    <t>Monitor LCD AOC 18,5" e9705wn [2 szt]</t>
  </si>
  <si>
    <t>Noteebook Lenovo B50-70 15,6'  Winton 8.1</t>
  </si>
  <si>
    <t>Pralka BEKO WMB71033</t>
  </si>
  <si>
    <t>Laptop Acer Travelmate P278</t>
  </si>
  <si>
    <t>Drukarka Xerox Phaser 3260</t>
  </si>
  <si>
    <t>Projektor Benq MS527</t>
  </si>
  <si>
    <t xml:space="preserve">Laptop HP 15-bs 032 </t>
  </si>
  <si>
    <t>Nie dotyczy</t>
  </si>
  <si>
    <t xml:space="preserve">urządzenia multimedialne </t>
  </si>
  <si>
    <t>umowa użyczenia</t>
  </si>
  <si>
    <t xml:space="preserve">komputer ideacenter 300 </t>
  </si>
  <si>
    <t>sterownik do świateł DMX</t>
  </si>
  <si>
    <t>sieciowy serwer</t>
  </si>
  <si>
    <t>monitor LCD 27"</t>
  </si>
  <si>
    <t>gośniki DAS Audio x2</t>
  </si>
  <si>
    <t>telewizja przemysłowa (monitoring)</t>
  </si>
  <si>
    <t>Głowa ruchoma x 4 szt.</t>
  </si>
  <si>
    <t>10 - (800 osób plener/100 osób w budynku)</t>
  </si>
  <si>
    <t>telewizor 44"</t>
  </si>
  <si>
    <t>czytnik laserowy</t>
  </si>
  <si>
    <t>konsola SONY PlayStation 4</t>
  </si>
  <si>
    <t>fax Panasonic</t>
  </si>
  <si>
    <t>kserokopiarka Kyocera</t>
  </si>
  <si>
    <t>skaner</t>
  </si>
  <si>
    <t>tablety Apple iPad z dodatkowym wyposażeniem +centrala zabezpieczająca</t>
  </si>
  <si>
    <t xml:space="preserve"> </t>
  </si>
  <si>
    <t>zestaw nagłośnieniowy bezprzewodowy</t>
  </si>
  <si>
    <t>mikrofon shure</t>
  </si>
  <si>
    <t>aparat cyfrowy canon+karta pamięci</t>
  </si>
  <si>
    <t>571-16-02-078</t>
  </si>
  <si>
    <t>szatnia, stołówka</t>
  </si>
  <si>
    <t>netebok deel</t>
  </si>
  <si>
    <t>Laptop Toshiba C55T-C5300</t>
  </si>
  <si>
    <t>Daikin MC702</t>
  </si>
  <si>
    <t>Kasa fiskalna Prosent Bingo</t>
  </si>
  <si>
    <t>2. Przedszkole  nr 1</t>
  </si>
  <si>
    <t>Przedszkole nr 5</t>
  </si>
  <si>
    <t>Urządzenie UPS CES GX 10T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</si>
  <si>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</si>
  <si>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Przedszkole nr 1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</si>
  <si>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</si>
  <si>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</si>
  <si>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</si>
  <si>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</si>
  <si>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</si>
  <si>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</si>
  <si>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</si>
  <si>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</si>
  <si>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</si>
  <si>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</si>
  <si>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</si>
  <si>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</si>
  <si>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</si>
  <si>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</si>
  <si>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</si>
  <si>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</si>
  <si>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(z VAT)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</si>
  <si>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</si>
  <si>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</si>
  <si>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</si>
  <si>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</si>
  <si>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</si>
  <si>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</si>
  <si>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</si>
  <si>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OC</t>
  </si>
  <si>
    <t>NW</t>
  </si>
  <si>
    <t>AC/KR</t>
  </si>
  <si>
    <t>ASS</t>
  </si>
  <si>
    <t>1.  Urząd Miasta Działdowo</t>
  </si>
  <si>
    <t>Hyundai</t>
  </si>
  <si>
    <t>FDM i30CW</t>
  </si>
  <si>
    <t>TMADB81SAAJ010547</t>
  </si>
  <si>
    <t>NDZ 50UH</t>
  </si>
  <si>
    <t>Osobowy</t>
  </si>
  <si>
    <t>04-08-2009</t>
  </si>
  <si>
    <t>alarm</t>
  </si>
  <si>
    <t>stacja radiowa głośniki</t>
  </si>
  <si>
    <t xml:space="preserve">2. Samorządowy Zakład Budżetowy Miejska Służba Drogowa </t>
  </si>
  <si>
    <t>KOPARKO-ŁADOWARKA</t>
  </si>
  <si>
    <t>HSW 9,5M</t>
  </si>
  <si>
    <t>950293SWO11806</t>
  </si>
  <si>
    <t>BRAK</t>
  </si>
  <si>
    <t>KOPARKO-ŁADOWACZ</t>
  </si>
  <si>
    <t>GARAŻOWANY</t>
  </si>
  <si>
    <t>CIĄGNIK ESCORT</t>
  </si>
  <si>
    <t>POWERTRACK</t>
  </si>
  <si>
    <t>E3312E30379742FT</t>
  </si>
  <si>
    <t>NDZ 27 FT</t>
  </si>
  <si>
    <t>CIĄGNIK ROLNICZY</t>
  </si>
  <si>
    <t>XII.2016</t>
  </si>
  <si>
    <t>01-01-2019</t>
  </si>
  <si>
    <t>AUTOSAN</t>
  </si>
  <si>
    <t>D-55</t>
  </si>
  <si>
    <t>NDZ P 960</t>
  </si>
  <si>
    <t>PRZYCZEPA</t>
  </si>
  <si>
    <t>III.2017</t>
  </si>
  <si>
    <t>F070</t>
  </si>
  <si>
    <t>NDZ 16 LY</t>
  </si>
  <si>
    <t>NDZ P 695</t>
  </si>
  <si>
    <t>CIĄGNIK URSUS</t>
  </si>
  <si>
    <t>C-360</t>
  </si>
  <si>
    <t>NDZ 83 ST</t>
  </si>
  <si>
    <t>XII.2017</t>
  </si>
  <si>
    <t>NDZ 13 VT</t>
  </si>
  <si>
    <t>CIĄGNIK NEV HOLLAND</t>
  </si>
  <si>
    <t>TD 5.85</t>
  </si>
  <si>
    <t>ZEJNO1926</t>
  </si>
  <si>
    <t>NDZ 5T33</t>
  </si>
  <si>
    <t>IV.2018</t>
  </si>
  <si>
    <t>PRONAR</t>
  </si>
  <si>
    <t>ZMC 3.0</t>
  </si>
  <si>
    <t>SZBZMC30XE3X00015</t>
  </si>
  <si>
    <t>INNY WOLNOBIEŻNY</t>
  </si>
  <si>
    <t xml:space="preserve">Citroen </t>
  </si>
  <si>
    <t>Jumper</t>
  </si>
  <si>
    <t>VF7ZBRMFB17786953</t>
  </si>
  <si>
    <t>NDZ16510</t>
  </si>
  <si>
    <t>CIĘŻAROWY</t>
  </si>
  <si>
    <t>30-11-2006</t>
  </si>
  <si>
    <t>Termin płatności 30-09-2020</t>
  </si>
  <si>
    <t>Metal Fach</t>
  </si>
  <si>
    <t>T735A</t>
  </si>
  <si>
    <t>T735A111500299</t>
  </si>
  <si>
    <t>NDZ93NP</t>
  </si>
  <si>
    <t>przyczeoa</t>
  </si>
  <si>
    <t xml:space="preserve">PRZYCZEPA </t>
  </si>
  <si>
    <t>METAL FACH T 710</t>
  </si>
  <si>
    <t>NDZ 69WP</t>
  </si>
  <si>
    <t>PRZYCZEPA ROLNICZA</t>
  </si>
  <si>
    <t>27-07-2017</t>
  </si>
  <si>
    <t>PARTNER</t>
  </si>
  <si>
    <t>VF3GJ9HWC95237929</t>
  </si>
  <si>
    <t>NDZ23288</t>
  </si>
  <si>
    <t>SAMOCHÓD OSOBOWY</t>
  </si>
  <si>
    <t>LISTOPAD 2017</t>
  </si>
  <si>
    <t>3. Miejski Ośrodek Pomocy Społecznej</t>
  </si>
  <si>
    <t>RENAULT</t>
  </si>
  <si>
    <t>Kangoo</t>
  </si>
  <si>
    <t>VFKCOAAF20928759</t>
  </si>
  <si>
    <t>OTD 4216</t>
  </si>
  <si>
    <t>OSOBOWY</t>
  </si>
  <si>
    <t>27.09.1999</t>
  </si>
  <si>
    <t>580KG</t>
  </si>
  <si>
    <t>gaśnice,immobillser,blokada skrzyni biegów</t>
  </si>
  <si>
    <t>HYUNDAI</t>
  </si>
  <si>
    <t xml:space="preserve">JCiX20  </t>
  </si>
  <si>
    <t>TMAPT81DAEJ135052</t>
  </si>
  <si>
    <t>NDZ 09170</t>
  </si>
  <si>
    <t>07.11.2013</t>
  </si>
  <si>
    <t>07.11.2018</t>
  </si>
  <si>
    <t>13-06-2020</t>
  </si>
  <si>
    <t>01-01-2020</t>
  </si>
  <si>
    <t>25-06-2020</t>
  </si>
  <si>
    <t>26-04-2020</t>
  </si>
  <si>
    <t>17-11-2020</t>
  </si>
  <si>
    <t>29-12-2020</t>
  </si>
  <si>
    <t>26-07-2020</t>
  </si>
  <si>
    <t>26-09-2020</t>
  </si>
  <si>
    <t>06-11-2020</t>
  </si>
  <si>
    <t>14-06-2019</t>
  </si>
  <si>
    <t>02-01-2019</t>
  </si>
  <si>
    <t>31-12-2019</t>
  </si>
  <si>
    <t>26-06-2019</t>
  </si>
  <si>
    <t>27-04-2019</t>
  </si>
  <si>
    <t>18-11-2019</t>
  </si>
  <si>
    <t>XII.2019</t>
  </si>
  <si>
    <t>30-12-2019</t>
  </si>
  <si>
    <t>27-07-2019</t>
  </si>
  <si>
    <t>27-09-2019</t>
  </si>
  <si>
    <t>07-11-2019</t>
  </si>
  <si>
    <t>4 pl.zabaw przy ul ul. Męczenników, Podkowińsk, Wolności, Powst Wlp.</t>
  </si>
  <si>
    <t>Tak solary, na budynku ul. Norwida 29, Brutto 10 026,96 wliczona w wart budynku</t>
  </si>
  <si>
    <t>11) Gaśnice proszkowe (ABC) GP 2x-2szt, GP 4x-2szt, GP6x-2szt 2) hydranty wewnętrzne DN25-3szt 3) system sygnalizacji pożarowej włączony pod monitoring straży pożarnej (Esser, 8000/IQ8 Control),optyczne czujki dymu, ROP-7szt (ręczny ostrzegacz pożarowy) 4)przeciwpożarowy wyłącznik prądu -3szt 5)przeciwpożarowy zawór odcinający mcr ZIPP; autoalarm</t>
  </si>
  <si>
    <t>1)Gaśnica proszkowa GP2x-4szt GP4x-1szt GP6x-4szt 2) Gaśnica śniegowa GS2-1szt GS5-1szt 3) Hydranty wewnętrzne DN52-5szt, system sygnalizacji pożarowej włączony pod monitoring straży pożarnej (Esser, 8000/IQ8 Control),optyczne czujki dymu, ROPy (ręczny ostrzegacz pożarowy), autoalarm</t>
  </si>
  <si>
    <t>cegła gotycka</t>
  </si>
  <si>
    <t>krzyżowo-żebrowe z cegły gotyckiej</t>
  </si>
  <si>
    <t>drewniany dwuspadowy, na konstrukcji wieszarowej, dachówka ceramiczna</t>
  </si>
  <si>
    <t>Plac zabaw ul Powstańców Wielkopolskich</t>
  </si>
  <si>
    <t>ul Powstańców Wielkopolskich</t>
  </si>
  <si>
    <t>Tereny Zielone Park JPII</t>
  </si>
  <si>
    <t>Park JPII</t>
  </si>
  <si>
    <t>Altana Ażurowa Park JPII</t>
  </si>
  <si>
    <t>Mostki Drewniane Park JPII</t>
  </si>
  <si>
    <t>Podest drewniany Park JPII</t>
  </si>
  <si>
    <t>Tereny utwardzone Parku JPII</t>
  </si>
  <si>
    <t>Mickiewicza 5</t>
  </si>
  <si>
    <t>Podkowińskiego</t>
  </si>
  <si>
    <t>Wolności</t>
  </si>
  <si>
    <t>Wyposażenie Parku JPII</t>
  </si>
  <si>
    <t xml:space="preserve">wielorodzinny mieszkalny </t>
  </si>
  <si>
    <t>hydrant szt 1</t>
  </si>
  <si>
    <t>Grunwaldzka 31</t>
  </si>
  <si>
    <t>pustak cegła</t>
  </si>
  <si>
    <t>żelbetowy strop</t>
  </si>
  <si>
    <t xml:space="preserve">papa termozgrzewalna </t>
  </si>
  <si>
    <t>2065 metrów od rzeki</t>
  </si>
  <si>
    <t>bieżące naprawy remontowe</t>
  </si>
  <si>
    <t>42,50 m²</t>
  </si>
  <si>
    <t>43,00 m²</t>
  </si>
  <si>
    <t>Komputer Deell Opti Plex</t>
  </si>
  <si>
    <t xml:space="preserve"> Skaner Canon Lide 220</t>
  </si>
  <si>
    <t>Komputer AiO Lenovo E93z</t>
  </si>
  <si>
    <t>Komputer AiO Lenovo S40-40</t>
  </si>
  <si>
    <t>Drukarka Zebra ZXP3</t>
  </si>
  <si>
    <t>czytnik NFC ACR 122U</t>
  </si>
  <si>
    <t>Niszczarka HSM 102.2 CC</t>
  </si>
  <si>
    <t>Niszczarka followes 450</t>
  </si>
  <si>
    <t xml:space="preserve">Terminal zbliżeniowy </t>
  </si>
  <si>
    <t>serwer RS 815 Synology</t>
  </si>
  <si>
    <t>scaner CANON DR-M140</t>
  </si>
  <si>
    <t>Terminal PIAP</t>
  </si>
  <si>
    <t>urządzenie wielofunkcyjne samsung SCX-4623FN</t>
  </si>
  <si>
    <t>router fortinet 80 bundle</t>
  </si>
  <si>
    <t xml:space="preserve">infomat zewn OLI outdoor </t>
  </si>
  <si>
    <t>Aparat fotograficzny NIKON A10+etui i karta pamięci</t>
  </si>
  <si>
    <t>Aparat mission ultra cholesterol</t>
  </si>
  <si>
    <t>tester trzeźwości x3</t>
  </si>
  <si>
    <t xml:space="preserve">monitoring wizyjny w przejściach podziemnych, rejestrator </t>
  </si>
  <si>
    <t>monitoring wizyjny</t>
  </si>
  <si>
    <t>PEUGEOT</t>
  </si>
  <si>
    <t>PARTNER Presence 1560</t>
  </si>
  <si>
    <t>VF3GJ9HWC95237932</t>
  </si>
  <si>
    <t>NDZ 25406</t>
  </si>
  <si>
    <t>30-11-2018</t>
  </si>
  <si>
    <t>15-02-2019</t>
  </si>
  <si>
    <t>14-02-2020</t>
  </si>
  <si>
    <t>działalność dydaktyczno-wychowawcza</t>
  </si>
  <si>
    <t>budynek główny przedszkola</t>
  </si>
  <si>
    <t xml:space="preserve">wydatki 1 804 997,00 zł
dochody 120 500,00 zł
 </t>
  </si>
  <si>
    <t>Przedszkole nr 3 w Działdowie</t>
  </si>
  <si>
    <t>3. Przedszkole  nr 3 w Działdowie</t>
  </si>
  <si>
    <t>monitor do komputera</t>
  </si>
  <si>
    <t>Przedszkole nr 4 w Działdowie</t>
  </si>
  <si>
    <t>wydatki - 1 976 469,00  dochody - 151 800,00</t>
  </si>
  <si>
    <t xml:space="preserve">    ul. Mrongowiusza 7, 13-200 Działdowo</t>
  </si>
  <si>
    <t>DOSTATECZNY</t>
  </si>
  <si>
    <t>Przedszkole  nr 1 w Działdowie</t>
  </si>
  <si>
    <t>Przedszkole nr 3 w Działdowie **</t>
  </si>
  <si>
    <t>Przedszkole nr 5 w Działdowie</t>
  </si>
  <si>
    <t>ul. Karłowicza 3, 13-200 Działdowo</t>
  </si>
  <si>
    <t>tak częściowo</t>
  </si>
  <si>
    <t xml:space="preserve">Czajnik Ravanson </t>
  </si>
  <si>
    <t>Urządzenie wielofunkcyjne HP Color Laser</t>
  </si>
  <si>
    <t>Zmiękczacz wody automatyczny</t>
  </si>
  <si>
    <t>Niszczarka Profi Office Piranha</t>
  </si>
  <si>
    <t>Krajalnica do sera i wędlin</t>
  </si>
  <si>
    <t>Niszczarka  Argo</t>
  </si>
  <si>
    <t>Warnik 18L</t>
  </si>
  <si>
    <t>Mikrofalówka Amica</t>
  </si>
  <si>
    <t>Laminator</t>
  </si>
  <si>
    <t>Karta Pamięci SAMSUNG</t>
  </si>
  <si>
    <t>Notebook DELI</t>
  </si>
  <si>
    <t>203 496,96 wymiana stolarki okiennej                                      197 319,91 modernizacja instalacji elektrycznej</t>
  </si>
  <si>
    <t>mixer  audio KODA KD-206</t>
  </si>
  <si>
    <t>głośniki Professionak KODA PA-9008</t>
  </si>
  <si>
    <t>telefax Panasonic</t>
  </si>
  <si>
    <t>Tayama  kolumny aktywne</t>
  </si>
  <si>
    <t>minitor BENQ LED</t>
  </si>
  <si>
    <t>monitor LED</t>
  </si>
  <si>
    <t>rzutnik PJACERX1222</t>
  </si>
  <si>
    <t>aktywna kolumna głośnikowa  JBL  EON615</t>
  </si>
  <si>
    <t>mikser audia Sounderoft</t>
  </si>
  <si>
    <t>urzadzenie wielofunkcyjne</t>
  </si>
  <si>
    <t>Drukarka HP 1102</t>
  </si>
  <si>
    <t>laptop Lenovo G585A</t>
  </si>
  <si>
    <t>projektor ViVitek</t>
  </si>
  <si>
    <t>mikrofon bezprzewodowy WMS-470</t>
  </si>
  <si>
    <t>mikrofon wolny</t>
  </si>
  <si>
    <t>drukarka CANON PIYMA 11G5150</t>
  </si>
  <si>
    <t xml:space="preserve">Laptop Lenovo </t>
  </si>
  <si>
    <t>zestaw muzyczny</t>
  </si>
  <si>
    <t>projektor ultrakrótkoogniskowy</t>
  </si>
  <si>
    <t>Dysk Maxtor M3 500</t>
  </si>
  <si>
    <t>Gitara elektryczna Yamaha RGX121</t>
  </si>
  <si>
    <t>Drukarka HP OfficeJet 7612</t>
  </si>
  <si>
    <t>Drukarka HP Pro 200</t>
  </si>
  <si>
    <t>Tablet Lenovo Mirx 300 Win10 (17szt.)</t>
  </si>
  <si>
    <t>Notebook Lenovo Bleapad 510 (2szt.)</t>
  </si>
  <si>
    <t>Kserokopiarka kyocera FS-6525 MFP</t>
  </si>
  <si>
    <t>Lego Misolstrom EV3</t>
  </si>
  <si>
    <t>Netbok Lenowo</t>
  </si>
  <si>
    <t>Tablica interaktywna MAC Z16M [3 szt]</t>
  </si>
  <si>
    <t>Tablica okulistyczna</t>
  </si>
  <si>
    <t>Waga SECA 704 z akcesoriami</t>
  </si>
  <si>
    <t>Pianino Yamaha P 115-B</t>
  </si>
  <si>
    <t>Laptop HP 250 G6</t>
  </si>
  <si>
    <t>Zestaw głośników Z7</t>
  </si>
  <si>
    <t>Projektor EPSON EB S05 [3 szt.]</t>
  </si>
  <si>
    <t>Laptop HP N3060 [2 szt.]</t>
  </si>
  <si>
    <t>Projektor BENQ MS506 [2 szt.]</t>
  </si>
  <si>
    <t>Ciśnieniomierz z mankietem elektroniczny</t>
  </si>
  <si>
    <t>Rejestrator BCS XVR 1601 z dyskiem</t>
  </si>
  <si>
    <t>Kamera BCS-TQ4200IR3 [2 szt.]</t>
  </si>
  <si>
    <t>Kamera BCS-DMQE3200IR-B [10 szt.]</t>
  </si>
  <si>
    <t>Kamera BCS DMQ4200IR-B [4 szt.]</t>
  </si>
  <si>
    <t>PARK HDK przy ul. Wolności</t>
  </si>
  <si>
    <t>TAK suma ubezpieczenia 45514,00 zł</t>
  </si>
  <si>
    <t>gaśnice proszkowe 4 kg 6szt., system przeciwpożarowy przekazywany jest sygnał alarmowy do straży pożarnej, system atywłamaniowy z czujnikami ruchu, kamerami wewnętrznymi i zewnętrznymi, urządzenia alarmowe z sygnalizacją zewnętrzną do firmy ochroniarskiej.</t>
  </si>
  <si>
    <t>kolumny DBTECHNOLOGI x 2 kolumna szerokopasmowa</t>
  </si>
  <si>
    <t>kolumna DBTECHNOLOGI kolumna sub basowa</t>
  </si>
  <si>
    <t xml:space="preserve">Plenerowy zestaw nagłośnieniowy </t>
  </si>
  <si>
    <t>000962503</t>
  </si>
  <si>
    <t>ZESPÓŁ KOMPUTEROWY</t>
  </si>
  <si>
    <t>DELL VOSTRO 3268 SFFW10</t>
  </si>
  <si>
    <t>CIĄGNIK FARMTRACK</t>
  </si>
  <si>
    <t>670DT</t>
  </si>
  <si>
    <t>P5NCA4CH007251</t>
  </si>
  <si>
    <t>NDZ8T25</t>
  </si>
  <si>
    <t>12.2020</t>
  </si>
  <si>
    <t>27-12-2019</t>
  </si>
  <si>
    <t>26-12-2020</t>
  </si>
  <si>
    <t>710111705935</t>
  </si>
  <si>
    <t>Tak, namiot 1650 zł
Przechowywane: siedziba MBP, imprezy plenerowe m.in. w  parku</t>
  </si>
  <si>
    <t xml:space="preserve">jednostka centralna LENOVO </t>
  </si>
  <si>
    <t>jednostka centralna desktop Lenovo</t>
  </si>
  <si>
    <t>monitor 22" ACER</t>
  </si>
  <si>
    <t>drukarka HPLaserJet Pro M</t>
  </si>
  <si>
    <t>czytnik kodów kreskowych metrologic</t>
  </si>
  <si>
    <t>niszczarka WALLNER</t>
  </si>
  <si>
    <t>maszyna do regeneracji płyt</t>
  </si>
  <si>
    <t>klimatyzacja</t>
  </si>
  <si>
    <t>notebook Lenovo</t>
  </si>
  <si>
    <t>zestaw szkolny EduSense 6-p 2 komplety</t>
  </si>
  <si>
    <t>Apple iPad 128GB złoty</t>
  </si>
  <si>
    <t>06-11-2018</t>
  </si>
  <si>
    <t>gaśnice</t>
  </si>
  <si>
    <t>gaśnice, monitoring</t>
  </si>
  <si>
    <t>gaśnice,urz.alarmowe,kraty na oknach,monitoring</t>
  </si>
  <si>
    <t>lokal w trakcie remontu, do końca VI wydatkowano 448206</t>
  </si>
  <si>
    <t>OGRODZENIA I PIŁKOCHW.ORLIK I STADION</t>
  </si>
  <si>
    <t>TELEWIZORUNITED LED</t>
  </si>
  <si>
    <t>WIEŻA BLAUPUNKT</t>
  </si>
  <si>
    <t>Miejski Ośrodek Sportu i Rekreacji  - Nowe inwestycje- ukończenie grudzień 2018</t>
  </si>
  <si>
    <t>Inwestycja lodowisko z zadaszeniem</t>
  </si>
  <si>
    <t>15. Interaktywane Muzeum Państwa Krzyżackiego</t>
  </si>
  <si>
    <t>Podjazd dla niepełnosprawnych przy części gotyckiej Zamku Krzyżackiego</t>
  </si>
  <si>
    <t>ul. Zamkowa 12, Działdowo</t>
  </si>
  <si>
    <t>Podjazd dla niepełnosprawnych (dźwig)</t>
  </si>
  <si>
    <t>B-18-1324</t>
  </si>
  <si>
    <t>udźwig 400 kg</t>
  </si>
  <si>
    <t xml:space="preserve">Kocioł gazowy niskotemperaturowy </t>
  </si>
  <si>
    <t>7638942700016 102</t>
  </si>
  <si>
    <t>246KW</t>
  </si>
  <si>
    <t>VITOCROSSAL 200</t>
  </si>
  <si>
    <t>ul. Zamkowa 12</t>
  </si>
  <si>
    <t>Urząd Miasta</t>
  </si>
  <si>
    <t>Scena przy części gotyckiej zamku - konstrukcja drewniana</t>
  </si>
  <si>
    <t>Elektronika w ramach "Zagospodarowania gotyckiej części Zamku Krzyżackiego w Działdowie"</t>
  </si>
  <si>
    <t>"Przebudowa infrastruktury lekkoatletycznej na stadionie miejskim w Działdowie" iwestycja zqakończona w październiku 2018</t>
  </si>
  <si>
    <t>LATA 50 / 2018</t>
  </si>
  <si>
    <t xml:space="preserve">Garaże </t>
  </si>
  <si>
    <t>Parking JPII</t>
  </si>
  <si>
    <t>Parking ul. Jagiełły</t>
  </si>
  <si>
    <t>Siłownia zewnętrzna ul Podkowińskiego</t>
  </si>
  <si>
    <t>Siłownia zewnętrzna ul. Perłowa</t>
  </si>
  <si>
    <t>Plac z kostki i ławki Park HDK</t>
  </si>
  <si>
    <t>Lokal w budynku przy ul Grunwaldzka 31/2</t>
  </si>
  <si>
    <t>Lokal w budynku przy ul Grunwaldzka 31/5</t>
  </si>
  <si>
    <t xml:space="preserve">Zieleń urządzona i ogrodzenie ul Podkowińskiego </t>
  </si>
  <si>
    <t>Ogrodzenie terenu parku przy ul Wolności</t>
  </si>
  <si>
    <t>Budynek główny</t>
  </si>
  <si>
    <t>Ogrodzenie P-le nr 3</t>
  </si>
  <si>
    <t>Parking - plac P-le nr 3</t>
  </si>
  <si>
    <t>Budynek szkoły</t>
  </si>
  <si>
    <t>Sala gimnastyczna</t>
  </si>
  <si>
    <t>Bieżnia na boisku szkolnym</t>
  </si>
  <si>
    <t>Budynek Szkoły</t>
  </si>
  <si>
    <t>Hala sportowa w tym kolektor 106 094,96 zł)</t>
  </si>
  <si>
    <t>Kompleks sportowy „MOJE BOISKO- ORLIK 2012”</t>
  </si>
  <si>
    <t>Ciąg piesz-jezdny</t>
  </si>
  <si>
    <t>Kompleks sportowy "Moje boisko ORLIK 2012"</t>
  </si>
  <si>
    <t>Budynek biurowy</t>
  </si>
  <si>
    <t>Budynek dziennego wsparcia</t>
  </si>
  <si>
    <t>14.09.2019</t>
  </si>
  <si>
    <t>12-12-2006</t>
  </si>
  <si>
    <t xml:space="preserve">ul. Wolności 64, 13-200 Działdowo </t>
  </si>
  <si>
    <t>"Miejski Dom Kultury "</t>
  </si>
  <si>
    <t>Trwająca inwestycja: "Przywrócenie funkcji kulturalnych budynkowi przy ul. Jagiełły 13 w Działdowie" Wartość inwestycji 10 900 000 zł - inwestycja ubezpieczona przez Wykonawcę.</t>
  </si>
  <si>
    <t>Ubezpieczony</t>
  </si>
  <si>
    <t>Poszkodowany</t>
  </si>
  <si>
    <t>Ryzyko</t>
  </si>
  <si>
    <t>Data szkody</t>
  </si>
  <si>
    <t>Opis</t>
  </si>
  <si>
    <t>Typ decyzji</t>
  </si>
  <si>
    <t>Treść decyzji</t>
  </si>
  <si>
    <t>Wypłata</t>
  </si>
  <si>
    <t>2014 rok</t>
  </si>
  <si>
    <t xml:space="preserve">Urząd Miasta </t>
  </si>
  <si>
    <t>Osoba trzecia</t>
  </si>
  <si>
    <t>Ubezpieczenie odpowiedzialności cywilnej zarządcy dróg</t>
  </si>
  <si>
    <t>Uszkodzenie płotu metalowego i betonowego w wyniku przewrócenia się drzewa podczas silnych wiatrów</t>
  </si>
  <si>
    <t xml:space="preserve">Odmowa </t>
  </si>
  <si>
    <t xml:space="preserve">Brak winy ubezpieczonego </t>
  </si>
  <si>
    <t xml:space="preserve">Urząd  Miasta </t>
  </si>
  <si>
    <t>Uszkodzenie pojazdu na drodze wskutek niewłaściwego zabezpieczenia studzienki wraz z pokrywą</t>
  </si>
  <si>
    <t>Odmowa</t>
  </si>
  <si>
    <t>Uraz ciała wskutek upadku</t>
  </si>
  <si>
    <t>Odmowa na podstawie art.. 429 KC</t>
  </si>
  <si>
    <t>Gimnazjum nr 2</t>
  </si>
  <si>
    <t>Ubezpieczenie odpowiedzialności cywilnej</t>
  </si>
  <si>
    <t>Uszkodzenie zaparkowanego  pojazdu podczas rozładunku akcesoriów informacyjnych (wystawowych) przez pracowników Gimnazjum</t>
  </si>
  <si>
    <t>Zespół Szkół nr 2</t>
  </si>
  <si>
    <t>Uraz ciała</t>
  </si>
  <si>
    <t>Brak Winy ubezpieczonego</t>
  </si>
  <si>
    <t>Przedszkole Miejskie nr 1</t>
  </si>
  <si>
    <t xml:space="preserve">Ubezpieczenie miena od kradzieży z włamaniem i rabunku </t>
  </si>
  <si>
    <t>Zniszczenie i kradzież mienia wskutek włamania</t>
  </si>
  <si>
    <t>Wypłata na podstawie FV</t>
  </si>
  <si>
    <t>Kradzież przęseł z ogrodzenia oraz bramki wejściowej</t>
  </si>
  <si>
    <t xml:space="preserve">Wypłata zgodna z roszczeniem </t>
  </si>
  <si>
    <t>Upadek wskutek potkniecia się o nierówności chodnika</t>
  </si>
  <si>
    <t>Brak winy ubezpieczonego</t>
  </si>
  <si>
    <t>Uszkodzenie pojazdu</t>
  </si>
  <si>
    <t>2015 rok</t>
  </si>
  <si>
    <t>Ubezpieczenia mienia od ognia i innych zdarzeń losowych</t>
  </si>
  <si>
    <t>Uszkodzenie ogrodzenia szkoły wskutek przewrócenia się drzewa podczas silnego wiatru</t>
  </si>
  <si>
    <t xml:space="preserve">Wypłata </t>
  </si>
  <si>
    <t>Wypata na podstawie wyliczeń TU</t>
  </si>
  <si>
    <t>Regres dla Compensa TU SA, uszkodzenie domu przez drzewo rosnące na terenie Gimnazjum nr 2</t>
  </si>
  <si>
    <t>Ubezpieczenie AC</t>
  </si>
  <si>
    <t>Wypłata na podstawie kosztorysu TU</t>
  </si>
  <si>
    <t>Kradzież rur miedzianych spustowych wraz z wlewkami przez nieznanych sprawców</t>
  </si>
  <si>
    <t>Uszkodzenie przęseł ogrodzenia wskutek wandalizmu</t>
  </si>
  <si>
    <t>Wypłata na podstawie OWU</t>
  </si>
  <si>
    <t>Uszkodzenie oświetlenia zewnętrznego na  terenie Miejski Dom Kultury wskutek wandalizmu</t>
  </si>
  <si>
    <t xml:space="preserve">Wypłata na podstawie roszczenia </t>
  </si>
  <si>
    <t>Zniszczenie 13 elementów ogrodzenia parku wskutek wandalizmu</t>
  </si>
  <si>
    <t>Uszkodzenie pomieszczenia (sufitu) wskutek intensywnych opadów deszczu</t>
  </si>
  <si>
    <t>Wypłata na podstawie wyliczeń TU</t>
  </si>
  <si>
    <t>Miesjka Służba Drogowa</t>
  </si>
  <si>
    <t>Impression Roads Sp. z o.o.</t>
  </si>
  <si>
    <t>Uszkodzenie pojazdu wskutek uderzenia przez taczkę prowadzącą przez pracownika Drogowych Służb Mijeskich</t>
  </si>
  <si>
    <t xml:space="preserve">Miejski Ośrodek Sportu i Rekreacji </t>
  </si>
  <si>
    <t>Dewastacja 2-ch bramek piłkarskich i kradzież elementów aluminiowych oraz wybita dziura w pleksie wiaty stadionowej dla zawodników</t>
  </si>
  <si>
    <t>Wypłata na podtsawie FV</t>
  </si>
  <si>
    <t>Kradzież 2 szt. miedzianych rur spustowych wraz z kolankiem</t>
  </si>
  <si>
    <t>Ubezpeiczenie mienia od ognia i innych zdarzeń losowych</t>
  </si>
  <si>
    <t>Zniszczenie zewnętrznych ścian zabytkowej części zamku wskutek dewastacji (graffiti)</t>
  </si>
  <si>
    <t>Uszkodzenie pojazdu na drodze wskutek złego stanu nawierzchni (wysoko usytuowana studzienka kanalizacyjna)</t>
  </si>
  <si>
    <t>Odpowiedzialność innego podmiotu</t>
  </si>
  <si>
    <t>Upadek wskutek zahaczenia o niezabezpieczony podpór podtrzymujący scenę</t>
  </si>
  <si>
    <t>2016 rok</t>
  </si>
  <si>
    <t xml:space="preserve">Interaktywne Muzeum Państwa Krzyżackiego </t>
  </si>
  <si>
    <t>Ubezpieczenie sprzętu elektronicznego od wszystkich ryzyk</t>
  </si>
  <si>
    <t>Uszkodzenie urządzenia zabezpiczajacego - system alarmowy (monitoring) wskutek wielokrotnego przepięcia i wyłączania energii elektrycznej</t>
  </si>
  <si>
    <t>Wypłata na podtsaiwe FV</t>
  </si>
  <si>
    <t>Ubezpieczenie mienia od ognia i innych zdarzeń losowych</t>
  </si>
  <si>
    <t>Dewastacja 17 lamp oraz zniszczenie 1 lampy oświetleniowej wskutek aktu wandalizmu</t>
  </si>
  <si>
    <t>wypłata na podstawie kosztorysu TU</t>
  </si>
  <si>
    <t>Uszkodzenie mienia (17 ławek oraz 6 koszy na śmieci) wskutek aktu wandalizmu</t>
  </si>
  <si>
    <t>OC komunikacyjne</t>
  </si>
  <si>
    <t>Uszkodzenie 3 głośników plenerowych typu EON 315 (środki trwałe) oraz 2 głośników EON G2 (grupa 013- środki niskocenne) wskutek skoków napięcia energetycznego</t>
  </si>
  <si>
    <t>Zniszczenie 2 lamp oświetleniowych w wyniku aktu wandalizmu.</t>
  </si>
  <si>
    <t>Wypłata na podstawie przedłożonej wyceny</t>
  </si>
  <si>
    <t>Uraz ciała powstały wskutek upadku na nieodśnieżonym chodniku</t>
  </si>
  <si>
    <t>Wypłata na podstawie ugody</t>
  </si>
  <si>
    <t>Uszkodzenie pojazdu na drodze wskutek najechania na ubytki w nawierzchni drogi</t>
  </si>
  <si>
    <t>Wypłata na podstawie kosztorysu</t>
  </si>
  <si>
    <t>Uszkodzenie pojazdu na drodze wskutek najechania na ubytek w nawierzchni drogi</t>
  </si>
  <si>
    <t>Uraz ciała spowodowany wypadkiem komunikacyjnym (pojazd najechał na duży ubytek w nawierzchni drogi)</t>
  </si>
  <si>
    <t>Przyznano świadczenie tytułem zadośćuczycienia.</t>
  </si>
  <si>
    <t>2017 rok</t>
  </si>
  <si>
    <t>Uszkodzenia pojazdu na drodze o złym stanie nawierzchni</t>
  </si>
  <si>
    <t>Ubezpieczenie mienia od kradzieży z włamaniem i rabunku</t>
  </si>
  <si>
    <t>Kradzież 40 szt. pokryw słupa oświetleniowego  oraz zniszczenie 5 szt. tabliczek bezpiecznikowych  przez nieznanych sprawców</t>
  </si>
  <si>
    <t>Wypłata zgodna z FV</t>
  </si>
  <si>
    <t>Kradzież notebooka marki TOSHIBA oraz aparatu fotograficznego FUJI z przygotowanej sali do Posiedzeń Rady Muzeum</t>
  </si>
  <si>
    <t>Uszkodzenie ogrodzenia (dwa przęsła wraz ze słupkami wzmacniającymi i fundamentami) prawdopodobnie wskutek uderzenia przez nieznany pojazd</t>
  </si>
  <si>
    <t>Wypłata na podstawie koszotrysu TU</t>
  </si>
  <si>
    <t>Uszkodzenie ogrodzenia (10 przęseł) wskutek dewastacji dokonanej przez nieznanego sprawcę</t>
  </si>
  <si>
    <t>Związek Harcerstwa Polskiego</t>
  </si>
  <si>
    <t>Uszkodzenie prawidłowo zaparkowanego pojazdu wskutek uderzenia niezabezpieczonego słupa energetycznego</t>
  </si>
  <si>
    <t xml:space="preserve">Samorządowy Zakad Budżetowy Miejska Służba Drogowa </t>
  </si>
  <si>
    <t>Polska Spółka Gazownictwa Sp.zo.o.</t>
  </si>
  <si>
    <t>Uszkodzenie przyłącza gazowego</t>
  </si>
  <si>
    <t>Uszkodzenie 29 przęseł ogrodzenia w wyniku wandalizmu.</t>
  </si>
  <si>
    <t>Uszkodzenie pojazdu na drodze wskutek wjechania na liczne ubyteki w nawierzchni drogi</t>
  </si>
  <si>
    <t>Ubezpieczenie mienia od ognia i innych zdarzęn losowych</t>
  </si>
  <si>
    <t>Zniszczenie dwóch lamp oświetleniowych poprzez strącenie opraw oraz przechylenie słupa jednego z nich wskutek aktu wandalizmu.</t>
  </si>
  <si>
    <t>Wypłata na podstawie kalkulacji Klienta</t>
  </si>
  <si>
    <t>2018 rok</t>
  </si>
  <si>
    <t>Uszkodzenie oświetlenia ulicznego poprzez strącenie opraw świetlnych przez nieznanych sprawców (akt wandalizmu)</t>
  </si>
  <si>
    <t>Wypłata kwoty bezspornej</t>
  </si>
  <si>
    <t>Zniszczenie rozdzielni oświetlenia ulicznego wskutek aktu wandalizmu</t>
  </si>
  <si>
    <t>Wypłata zgosna z roszczeniem poszkodowanego</t>
  </si>
  <si>
    <t>Uszkodzenie słupa oświetleniowego wskutek kolizji drogowej (sprawca nieznany)</t>
  </si>
  <si>
    <t>Wypłata na podstawie przedłożonych dokumentów przez Klienta</t>
  </si>
  <si>
    <t>Uszkodzenie pojazdu na drodze wskutek złego stanu nawierzchni jezdni</t>
  </si>
  <si>
    <t>Dewastacja ogrodzenia parku</t>
  </si>
  <si>
    <t>Uszkodzenie (spalenie) kamery monitoringu wizyjnego wskutek pożaru w sklepie RAST</t>
  </si>
  <si>
    <t>Wypłata na podstawie kalkulacji TU</t>
  </si>
  <si>
    <t>Uszkodzenie lampy oświetleniowej poprzez strącenie oprawy świetlnej wskutek aktu wandalizmu dokonanego przez nieznanych sprawców</t>
  </si>
  <si>
    <t xml:space="preserve">Uszkodzenie onka wskutek próby włamania </t>
  </si>
  <si>
    <t>Ubezpieczenie szyb od uszkodzeń</t>
  </si>
  <si>
    <t>Uszkodzenie szyby w wiacie przystankowej wskutek wandalizmu.</t>
  </si>
  <si>
    <t>SUMA WYPŁAT OGÓŁEM</t>
  </si>
  <si>
    <t>Raport szkodowości Miasta Działdowo za okres 01.01.2014r. - 25.10.2018r.</t>
  </si>
  <si>
    <t>Wykaz budynków i budowli w Gminie Miasto Działdowo</t>
  </si>
  <si>
    <t>Tabela nr 2</t>
  </si>
  <si>
    <t>Tabela nr 3 - Wykaz sprzętu elektronicznego w Gminie Miasto Działdowo</t>
  </si>
  <si>
    <t>Tabela nr 4 - Wykaz pojazdów w Gminie Miasto Działdowo</t>
  </si>
  <si>
    <t>Tabela nr 5 - szkodowość w Gminie Miasto Działdowo</t>
  </si>
  <si>
    <t>Tabela nr 6 - wykaz środków trwałych i wyposażenia w Gminie Miasto Działdowo</t>
  </si>
  <si>
    <t>Tabela nr 7 - Wykaz maszyn w Gminie Miasto Działdowo</t>
  </si>
  <si>
    <t xml:space="preserve">Uraz ciała powstały wskutek upadku podczas jazdy na rowerze na piaszczystej nawierzchni drogi </t>
  </si>
  <si>
    <t>Upadek osoby trzeciej w wyniku potknięcia się na stopniu podczas zwiedzania muzeum.</t>
  </si>
  <si>
    <t>433468,06 - wykazane</t>
  </si>
  <si>
    <t>Ryzyka podlegające ubezpieczeniu w danym pojeździe (wybrane ryzyka zaznaczone X)</t>
  </si>
  <si>
    <t>budynek wielofunkcyjny (własność Ubezpieczonego - lokale użytkowe)</t>
  </si>
  <si>
    <t>Mickiewicza 5 - lokale użytkowe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</si>
</sst>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_-* #,##0.00\ [$zł-415]_-;\-* #,##0.00\ [$zł-415]_-;_-* &quot;-&quot;??\ [$zł-415]_-;_-@_-"/>
    <numFmt numFmtId="183" formatCode="_-* #,##0\ &quot;zł&quot;_-;\-* #,##0\ &quot;zł&quot;_-;_-* &quot;-&quot;??\ &quot;zł&quot;_-;_-@_-"/>
    <numFmt numFmtId="184" formatCode="#,##0.00&quot; zł&quot;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13" xfId="52" applyNumberFormat="1" applyFont="1" applyFill="1" applyBorder="1" applyAlignment="1">
      <alignment horizontal="center" vertical="center" wrapText="1"/>
      <protection/>
    </xf>
    <xf numFmtId="44" fontId="1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44" fontId="0" fillId="0" borderId="13" xfId="70" applyFont="1" applyBorder="1" applyAlignment="1">
      <alignment horizontal="center" vertical="center"/>
    </xf>
    <xf numFmtId="168" fontId="1" fillId="0" borderId="13" xfId="52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178" fontId="0" fillId="0" borderId="13" xfId="52" applyNumberFormat="1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49" fontId="0" fillId="0" borderId="13" xfId="70" applyNumberFormat="1" applyFont="1" applyBorder="1" applyAlignment="1">
      <alignment horizontal="center" vertical="center"/>
    </xf>
    <xf numFmtId="44" fontId="4" fillId="0" borderId="13" xfId="59" applyNumberFormat="1" applyFont="1" applyFill="1" applyBorder="1" applyAlignment="1">
      <alignment horizontal="center" vertical="center" wrapText="1"/>
      <protection/>
    </xf>
    <xf numFmtId="168" fontId="0" fillId="0" borderId="13" xfId="7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9" fontId="0" fillId="0" borderId="13" xfId="52" applyNumberFormat="1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vertical="center" wrapText="1"/>
    </xf>
    <xf numFmtId="0" fontId="1" fillId="32" borderId="25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32" borderId="28" xfId="0" applyFont="1" applyFill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8" fontId="1" fillId="33" borderId="28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vertical="center" wrapText="1"/>
    </xf>
    <xf numFmtId="168" fontId="1" fillId="33" borderId="3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44" fontId="0" fillId="0" borderId="23" xfId="68" applyFont="1" applyFill="1" applyBorder="1" applyAlignment="1">
      <alignment vertical="center" wrapText="1"/>
    </xf>
    <xf numFmtId="44" fontId="0" fillId="0" borderId="22" xfId="68" applyFont="1" applyFill="1" applyBorder="1" applyAlignment="1">
      <alignment vertical="center" wrapText="1"/>
    </xf>
    <xf numFmtId="44" fontId="0" fillId="0" borderId="32" xfId="68" applyFont="1" applyFill="1" applyBorder="1" applyAlignment="1">
      <alignment vertical="center" wrapText="1"/>
    </xf>
    <xf numFmtId="178" fontId="0" fillId="34" borderId="13" xfId="59" applyNumberFormat="1" applyFont="1" applyFill="1" applyBorder="1" applyAlignment="1">
      <alignment horizontal="center" vertical="center" wrapText="1"/>
      <protection/>
    </xf>
    <xf numFmtId="178" fontId="0" fillId="34" borderId="13" xfId="52" applyNumberFormat="1" applyFont="1" applyFill="1" applyBorder="1" applyAlignment="1">
      <alignment horizontal="center" vertical="center" wrapText="1"/>
      <protection/>
    </xf>
    <xf numFmtId="0" fontId="0" fillId="0" borderId="13" xfId="52" applyNumberFormat="1" applyFont="1" applyFill="1" applyBorder="1" applyAlignment="1">
      <alignment horizontal="center" vertical="center"/>
      <protection/>
    </xf>
    <xf numFmtId="178" fontId="0" fillId="0" borderId="13" xfId="52" applyNumberFormat="1" applyFont="1" applyFill="1" applyBorder="1" applyAlignment="1">
      <alignment horizontal="center" vertical="center"/>
      <protection/>
    </xf>
    <xf numFmtId="168" fontId="0" fillId="0" borderId="13" xfId="52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44" fontId="0" fillId="0" borderId="13" xfId="68" applyFont="1" applyFill="1" applyBorder="1" applyAlignment="1">
      <alignment vertical="center" wrapText="1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5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4" fontId="0" fillId="0" borderId="13" xfId="68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44" fontId="0" fillId="35" borderId="36" xfId="68" applyFont="1" applyFill="1" applyBorder="1" applyAlignment="1">
      <alignment horizontal="center" vertical="center" wrapText="1"/>
    </xf>
    <xf numFmtId="44" fontId="0" fillId="0" borderId="16" xfId="68" applyFont="1" applyFill="1" applyBorder="1" applyAlignment="1">
      <alignment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35" borderId="2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44" fontId="1" fillId="35" borderId="37" xfId="68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center" vertical="center" wrapText="1"/>
    </xf>
    <xf numFmtId="44" fontId="0" fillId="35" borderId="38" xfId="68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56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vertical="center" wrapText="1"/>
      <protection/>
    </xf>
    <xf numFmtId="44" fontId="0" fillId="0" borderId="30" xfId="68" applyFont="1" applyFill="1" applyBorder="1" applyAlignment="1">
      <alignment vertical="center" wrapText="1"/>
    </xf>
    <xf numFmtId="44" fontId="0" fillId="0" borderId="13" xfId="68" applyFont="1" applyFill="1" applyBorder="1" applyAlignment="1">
      <alignment/>
    </xf>
    <xf numFmtId="0" fontId="1" fillId="35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center"/>
    </xf>
    <xf numFmtId="44" fontId="1" fillId="0" borderId="37" xfId="68" applyFont="1" applyFill="1" applyBorder="1" applyAlignment="1">
      <alignment vertic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vertical="center" wrapText="1"/>
    </xf>
    <xf numFmtId="44" fontId="0" fillId="35" borderId="13" xfId="68" applyFont="1" applyFill="1" applyBorder="1" applyAlignment="1">
      <alignment vertical="center" wrapText="1"/>
    </xf>
    <xf numFmtId="168" fontId="0" fillId="35" borderId="13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vertical="center" wrapText="1"/>
    </xf>
    <xf numFmtId="0" fontId="14" fillId="35" borderId="34" xfId="0" applyFont="1" applyFill="1" applyBorder="1" applyAlignment="1">
      <alignment vertical="center" wrapText="1"/>
    </xf>
    <xf numFmtId="44" fontId="1" fillId="0" borderId="0" xfId="68" applyFont="1" applyAlignment="1">
      <alignment/>
    </xf>
    <xf numFmtId="44" fontId="0" fillId="0" borderId="0" xfId="68" applyFont="1" applyAlignment="1">
      <alignment/>
    </xf>
    <xf numFmtId="44" fontId="1" fillId="0" borderId="13" xfId="68" applyFont="1" applyFill="1" applyBorder="1" applyAlignment="1">
      <alignment horizontal="center" vertical="center" wrapText="1"/>
    </xf>
    <xf numFmtId="44" fontId="0" fillId="0" borderId="41" xfId="68" applyFont="1" applyFill="1" applyBorder="1" applyAlignment="1">
      <alignment vertical="center" wrapText="1"/>
    </xf>
    <xf numFmtId="44" fontId="1" fillId="0" borderId="13" xfId="68" applyFont="1" applyFill="1" applyBorder="1" applyAlignment="1">
      <alignment vertical="center" wrapText="1"/>
    </xf>
    <xf numFmtId="44" fontId="1" fillId="0" borderId="0" xfId="68" applyFont="1" applyFill="1" applyBorder="1" applyAlignment="1">
      <alignment vertical="center" wrapText="1"/>
    </xf>
    <xf numFmtId="44" fontId="0" fillId="0" borderId="42" xfId="68" applyFont="1" applyFill="1" applyBorder="1" applyAlignment="1">
      <alignment vertical="center" wrapText="1"/>
    </xf>
    <xf numFmtId="44" fontId="0" fillId="0" borderId="30" xfId="68" applyFont="1" applyFill="1" applyBorder="1" applyAlignment="1">
      <alignment horizontal="right" vertical="center" wrapText="1"/>
    </xf>
    <xf numFmtId="44" fontId="1" fillId="0" borderId="16" xfId="68" applyFont="1" applyFill="1" applyBorder="1" applyAlignment="1">
      <alignment horizontal="center" vertical="center" wrapText="1"/>
    </xf>
    <xf numFmtId="44" fontId="1" fillId="0" borderId="43" xfId="68" applyFont="1" applyFill="1" applyBorder="1" applyAlignment="1">
      <alignment vertical="center" wrapText="1"/>
    </xf>
    <xf numFmtId="44" fontId="1" fillId="0" borderId="37" xfId="68" applyFont="1" applyBorder="1" applyAlignment="1">
      <alignment vertical="center" wrapText="1"/>
    </xf>
    <xf numFmtId="44" fontId="1" fillId="0" borderId="28" xfId="68" applyFont="1" applyBorder="1" applyAlignment="1">
      <alignment vertical="center" wrapText="1"/>
    </xf>
    <xf numFmtId="44" fontId="1" fillId="0" borderId="0" xfId="68" applyFont="1" applyBorder="1" applyAlignment="1">
      <alignment vertical="top" wrapText="1"/>
    </xf>
    <xf numFmtId="44" fontId="0" fillId="0" borderId="0" xfId="68" applyFont="1" applyAlignment="1">
      <alignment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44" fontId="0" fillId="35" borderId="13" xfId="68" applyFont="1" applyFill="1" applyBorder="1" applyAlignment="1">
      <alignment/>
    </xf>
    <xf numFmtId="168" fontId="0" fillId="35" borderId="34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44" fontId="60" fillId="0" borderId="13" xfId="68" applyFont="1" applyFill="1" applyBorder="1" applyAlignment="1">
      <alignment vertical="center" wrapText="1"/>
    </xf>
    <xf numFmtId="44" fontId="0" fillId="0" borderId="19" xfId="68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44" fontId="0" fillId="0" borderId="44" xfId="68" applyFont="1" applyFill="1" applyBorder="1" applyAlignment="1">
      <alignment vertical="center" wrapText="1"/>
    </xf>
    <xf numFmtId="0" fontId="0" fillId="0" borderId="13" xfId="56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/>
    </xf>
    <xf numFmtId="44" fontId="60" fillId="0" borderId="13" xfId="68" applyFont="1" applyBorder="1" applyAlignment="1">
      <alignment/>
    </xf>
    <xf numFmtId="44" fontId="0" fillId="0" borderId="13" xfId="68" applyFont="1" applyFill="1" applyBorder="1" applyAlignment="1">
      <alignment vertical="center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36" xfId="68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44" fontId="0" fillId="35" borderId="30" xfId="68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/>
    </xf>
    <xf numFmtId="44" fontId="0" fillId="0" borderId="46" xfId="68" applyFont="1" applyFill="1" applyBorder="1" applyAlignment="1">
      <alignment vertical="center" wrapText="1"/>
    </xf>
    <xf numFmtId="44" fontId="0" fillId="0" borderId="47" xfId="68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170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1" fillId="0" borderId="34" xfId="7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4" borderId="22" xfId="0" applyFont="1" applyFill="1" applyBorder="1" applyAlignment="1">
      <alignment vertical="center" wrapText="1"/>
    </xf>
    <xf numFmtId="0" fontId="0" fillId="34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84" fontId="0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2" xfId="0" applyNumberFormat="1" applyFont="1" applyFill="1" applyBorder="1" applyAlignment="1">
      <alignment vertical="center" wrapText="1"/>
    </xf>
    <xf numFmtId="0" fontId="1" fillId="0" borderId="33" xfId="0" applyFont="1" applyBorder="1" applyAlignment="1">
      <alignment horizontal="center" wrapText="1"/>
    </xf>
    <xf numFmtId="44" fontId="0" fillId="0" borderId="22" xfId="68" applyFont="1" applyFill="1" applyBorder="1" applyAlignment="1">
      <alignment vertical="center" wrapText="1"/>
    </xf>
    <xf numFmtId="44" fontId="0" fillId="34" borderId="22" xfId="68" applyFont="1" applyFill="1" applyBorder="1" applyAlignment="1">
      <alignment vertical="center" wrapText="1"/>
    </xf>
    <xf numFmtId="44" fontId="0" fillId="0" borderId="22" xfId="68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4" fontId="0" fillId="0" borderId="16" xfId="68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4" fontId="0" fillId="0" borderId="21" xfId="68" applyFont="1" applyFill="1" applyBorder="1" applyAlignment="1">
      <alignment vertical="center" wrapText="1"/>
    </xf>
    <xf numFmtId="44" fontId="0" fillId="0" borderId="13" xfId="0" applyNumberFormat="1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center" vertical="center" wrapText="1"/>
    </xf>
    <xf numFmtId="44" fontId="0" fillId="0" borderId="50" xfId="68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44" fontId="7" fillId="0" borderId="13" xfId="68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31" xfId="68" applyFont="1" applyFill="1" applyBorder="1" applyAlignment="1">
      <alignment vertical="center" wrapText="1"/>
    </xf>
    <xf numFmtId="182" fontId="0" fillId="0" borderId="13" xfId="68" applyNumberFormat="1" applyFont="1" applyFill="1" applyBorder="1" applyAlignment="1">
      <alignment vertical="center" wrapText="1"/>
    </xf>
    <xf numFmtId="182" fontId="0" fillId="0" borderId="13" xfId="0" applyNumberFormat="1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/>
    </xf>
    <xf numFmtId="168" fontId="1" fillId="35" borderId="14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168" fontId="0" fillId="35" borderId="13" xfId="0" applyNumberFormat="1" applyFill="1" applyBorder="1" applyAlignment="1">
      <alignment horizontal="center" vertical="center"/>
    </xf>
    <xf numFmtId="44" fontId="0" fillId="35" borderId="13" xfId="68" applyFont="1" applyFill="1" applyBorder="1" applyAlignment="1">
      <alignment horizontal="center" vertical="center"/>
    </xf>
    <xf numFmtId="44" fontId="0" fillId="35" borderId="30" xfId="68" applyFont="1" applyFill="1" applyBorder="1" applyAlignment="1">
      <alignment horizontal="center" vertical="center"/>
    </xf>
    <xf numFmtId="44" fontId="0" fillId="35" borderId="13" xfId="68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44" fontId="0" fillId="35" borderId="13" xfId="68" applyFont="1" applyFill="1" applyBorder="1" applyAlignment="1">
      <alignment horizontal="center" vertical="center"/>
    </xf>
    <xf numFmtId="44" fontId="0" fillId="35" borderId="30" xfId="68" applyFont="1" applyFill="1" applyBorder="1" applyAlignment="1">
      <alignment horizontal="center" vertical="center"/>
    </xf>
    <xf numFmtId="44" fontId="0" fillId="35" borderId="13" xfId="68" applyFont="1" applyFill="1" applyBorder="1" applyAlignment="1">
      <alignment horizontal="center" vertical="center"/>
    </xf>
    <xf numFmtId="168" fontId="0" fillId="35" borderId="34" xfId="0" applyNumberFormat="1" applyFill="1" applyBorder="1" applyAlignment="1">
      <alignment horizontal="center" vertical="center"/>
    </xf>
    <xf numFmtId="44" fontId="0" fillId="35" borderId="34" xfId="68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1" fillId="35" borderId="34" xfId="0" applyFont="1" applyFill="1" applyBorder="1" applyAlignment="1">
      <alignment horizontal="right"/>
    </xf>
    <xf numFmtId="168" fontId="1" fillId="35" borderId="34" xfId="0" applyNumberFormat="1" applyFont="1" applyFill="1" applyBorder="1" applyAlignment="1">
      <alignment horizontal="center" vertical="center"/>
    </xf>
    <xf numFmtId="44" fontId="1" fillId="35" borderId="34" xfId="68" applyFont="1" applyFill="1" applyBorder="1" applyAlignment="1">
      <alignment/>
    </xf>
    <xf numFmtId="44" fontId="0" fillId="35" borderId="43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44" fontId="1" fillId="0" borderId="13" xfId="71" applyFont="1" applyFill="1" applyBorder="1" applyAlignment="1">
      <alignment horizontal="center" vertical="center" wrapText="1"/>
    </xf>
    <xf numFmtId="44" fontId="0" fillId="0" borderId="13" xfId="7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horizontal="center" vertical="center" wrapText="1"/>
    </xf>
    <xf numFmtId="44" fontId="0" fillId="0" borderId="32" xfId="68" applyFont="1" applyFill="1" applyBorder="1" applyAlignment="1">
      <alignment vertical="center" wrapText="1"/>
    </xf>
    <xf numFmtId="44" fontId="0" fillId="0" borderId="13" xfId="68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51" xfId="0" applyFont="1" applyFill="1" applyBorder="1" applyAlignment="1">
      <alignment vertical="center" wrapText="1"/>
    </xf>
    <xf numFmtId="44" fontId="0" fillId="0" borderId="27" xfId="68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44" fontId="0" fillId="0" borderId="43" xfId="68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3" xfId="52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178" fontId="0" fillId="34" borderId="13" xfId="59" applyNumberFormat="1" applyFont="1" applyFill="1" applyBorder="1" applyAlignment="1" quotePrefix="1">
      <alignment horizontal="center" vertical="center" wrapText="1"/>
      <protection/>
    </xf>
    <xf numFmtId="0" fontId="0" fillId="0" borderId="13" xfId="70" applyNumberFormat="1" applyFont="1" applyFill="1" applyBorder="1" applyAlignment="1">
      <alignment horizontal="center" vertical="center"/>
    </xf>
    <xf numFmtId="168" fontId="0" fillId="0" borderId="13" xfId="52" applyNumberFormat="1" applyFont="1" applyFill="1" applyBorder="1" applyAlignment="1">
      <alignment horizontal="center" vertical="center" wrapText="1"/>
      <protection/>
    </xf>
    <xf numFmtId="178" fontId="0" fillId="0" borderId="13" xfId="52" applyNumberFormat="1" applyFont="1" applyFill="1" applyBorder="1" applyAlignment="1">
      <alignment horizontal="center" vertical="center" wrapText="1"/>
      <protection/>
    </xf>
    <xf numFmtId="178" fontId="0" fillId="34" borderId="13" xfId="59" applyNumberFormat="1" applyFont="1" applyFill="1" applyBorder="1" applyAlignment="1">
      <alignment horizontal="center" vertical="center" wrapText="1"/>
      <protection/>
    </xf>
    <xf numFmtId="49" fontId="0" fillId="0" borderId="13" xfId="70" applyNumberFormat="1" applyFont="1" applyFill="1" applyBorder="1" applyAlignment="1">
      <alignment horizontal="center" vertical="center"/>
    </xf>
    <xf numFmtId="0" fontId="0" fillId="34" borderId="13" xfId="52" applyFont="1" applyFill="1" applyBorder="1" applyAlignment="1">
      <alignment horizontal="center" vertical="center" wrapText="1"/>
      <protection/>
    </xf>
    <xf numFmtId="180" fontId="4" fillId="34" borderId="13" xfId="52" applyNumberFormat="1" applyFont="1" applyFill="1" applyBorder="1" applyAlignment="1">
      <alignment horizontal="center" vertical="center" wrapText="1"/>
      <protection/>
    </xf>
    <xf numFmtId="180" fontId="0" fillId="0" borderId="13" xfId="52" applyNumberFormat="1" applyFont="1" applyFill="1" applyBorder="1" applyAlignment="1">
      <alignment horizontal="center" vertical="center" wrapText="1"/>
      <protection/>
    </xf>
    <xf numFmtId="44" fontId="4" fillId="0" borderId="13" xfId="70" applyFont="1" applyFill="1" applyBorder="1" applyAlignment="1" applyProtection="1">
      <alignment horizontal="center" vertical="center" wrapText="1"/>
      <protection/>
    </xf>
    <xf numFmtId="168" fontId="0" fillId="0" borderId="13" xfId="70" applyNumberFormat="1" applyFont="1" applyFill="1" applyBorder="1" applyAlignment="1">
      <alignment horizontal="center" vertical="center"/>
    </xf>
    <xf numFmtId="0" fontId="4" fillId="0" borderId="13" xfId="52" applyFont="1" applyBorder="1" applyAlignment="1">
      <alignment horizontal="center" vertical="center" wrapText="1"/>
      <protection/>
    </xf>
    <xf numFmtId="44" fontId="0" fillId="0" borderId="13" xfId="70" applyFont="1" applyFill="1" applyBorder="1" applyAlignment="1">
      <alignment horizontal="center" vertical="center"/>
    </xf>
    <xf numFmtId="44" fontId="4" fillId="0" borderId="13" xfId="70" applyFont="1" applyFill="1" applyBorder="1" applyAlignment="1" applyProtection="1">
      <alignment horizontal="center" vertical="center"/>
      <protection/>
    </xf>
    <xf numFmtId="179" fontId="4" fillId="0" borderId="13" xfId="59" applyNumberFormat="1" applyFont="1" applyFill="1" applyBorder="1" applyAlignment="1">
      <alignment horizontal="center" vertical="center" wrapText="1"/>
      <protection/>
    </xf>
    <xf numFmtId="179" fontId="4" fillId="0" borderId="13" xfId="52" applyNumberFormat="1" applyFont="1" applyFill="1" applyBorder="1" applyAlignment="1">
      <alignment horizontal="center" vertical="center" wrapText="1"/>
      <protection/>
    </xf>
    <xf numFmtId="44" fontId="1" fillId="0" borderId="53" xfId="68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8" fontId="15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8" fontId="19" fillId="0" borderId="12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 quotePrefix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8" fontId="15" fillId="0" borderId="16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 quotePrefix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15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 quotePrefix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3" xfId="0" applyFont="1" applyFill="1" applyBorder="1" applyAlignment="1" quotePrefix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168" fontId="15" fillId="0" borderId="13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 quotePrefix="1">
      <alignment horizontal="center"/>
    </xf>
    <xf numFmtId="168" fontId="15" fillId="0" borderId="13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44" fontId="1" fillId="36" borderId="12" xfId="68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/>
    </xf>
    <xf numFmtId="0" fontId="0" fillId="36" borderId="37" xfId="0" applyFont="1" applyFill="1" applyBorder="1" applyAlignment="1">
      <alignment horizontal="left" vertical="center"/>
    </xf>
    <xf numFmtId="0" fontId="0" fillId="36" borderId="55" xfId="0" applyFont="1" applyFill="1" applyBorder="1" applyAlignment="1">
      <alignment horizontal="left" vertical="center"/>
    </xf>
    <xf numFmtId="0" fontId="0" fillId="36" borderId="25" xfId="0" applyFont="1" applyFill="1" applyBorder="1" applyAlignment="1">
      <alignment horizontal="left" vertical="center"/>
    </xf>
    <xf numFmtId="0" fontId="0" fillId="36" borderId="2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37" borderId="56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6" borderId="57" xfId="0" applyFont="1" applyFill="1" applyBorder="1" applyAlignment="1">
      <alignment horizontal="left" vertical="center" wrapText="1"/>
    </xf>
    <xf numFmtId="0" fontId="0" fillId="36" borderId="58" xfId="0" applyFont="1" applyFill="1" applyBorder="1" applyAlignment="1">
      <alignment horizontal="left" vertical="center"/>
    </xf>
    <xf numFmtId="0" fontId="0" fillId="36" borderId="59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0" fillId="35" borderId="13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55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/>
    </xf>
    <xf numFmtId="168" fontId="1" fillId="0" borderId="34" xfId="0" applyNumberFormat="1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44" fontId="1" fillId="0" borderId="34" xfId="0" applyNumberFormat="1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1" fillId="36" borderId="58" xfId="0" applyFont="1" applyFill="1" applyBorder="1" applyAlignment="1">
      <alignment horizontal="left" vertical="center" wrapText="1"/>
    </xf>
    <xf numFmtId="0" fontId="0" fillId="36" borderId="5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13" xfId="55" applyFont="1" applyFill="1" applyBorder="1" applyAlignment="1">
      <alignment horizontal="left" vertical="center"/>
      <protection/>
    </xf>
    <xf numFmtId="0" fontId="0" fillId="0" borderId="45" xfId="0" applyFont="1" applyFill="1" applyBorder="1" applyAlignment="1">
      <alignment horizontal="left" vertical="center" wrapText="1"/>
    </xf>
    <xf numFmtId="44" fontId="1" fillId="0" borderId="34" xfId="68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21" xfId="55" applyFont="1" applyFill="1" applyBorder="1" applyAlignment="1">
      <alignment horizontal="left" vertical="center"/>
      <protection/>
    </xf>
    <xf numFmtId="0" fontId="0" fillId="0" borderId="4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44" fontId="1" fillId="0" borderId="12" xfId="68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71" applyNumberFormat="1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44" fontId="1" fillId="0" borderId="12" xfId="0" applyNumberFormat="1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 wrapText="1"/>
    </xf>
    <xf numFmtId="0" fontId="0" fillId="0" borderId="13" xfId="58" applyFont="1" applyBorder="1" applyAlignment="1">
      <alignment horizontal="left" vertical="center" wrapText="1"/>
      <protection/>
    </xf>
    <xf numFmtId="44" fontId="0" fillId="0" borderId="13" xfId="0" applyNumberFormat="1" applyFont="1" applyBorder="1" applyAlignment="1">
      <alignment horizontal="left" vertical="center" wrapText="1"/>
    </xf>
    <xf numFmtId="0" fontId="4" fillId="34" borderId="6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1" fillId="0" borderId="21" xfId="0" applyNumberFormat="1" applyFont="1" applyFill="1" applyBorder="1" applyAlignment="1">
      <alignment horizontal="left" vertical="center" wrapText="1"/>
    </xf>
    <xf numFmtId="44" fontId="1" fillId="0" borderId="58" xfId="68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168" fontId="1" fillId="36" borderId="12" xfId="0" applyNumberFormat="1" applyFont="1" applyFill="1" applyBorder="1" applyAlignment="1">
      <alignment horizontal="left" vertical="center" wrapText="1"/>
    </xf>
    <xf numFmtId="44" fontId="1" fillId="36" borderId="12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4" fontId="1" fillId="8" borderId="27" xfId="68" applyFont="1" applyFill="1" applyBorder="1" applyAlignment="1">
      <alignment wrapText="1"/>
    </xf>
    <xf numFmtId="44" fontId="1" fillId="8" borderId="30" xfId="68" applyFont="1" applyFill="1" applyBorder="1" applyAlignment="1">
      <alignment wrapText="1"/>
    </xf>
    <xf numFmtId="44" fontId="1" fillId="8" borderId="31" xfId="68" applyFont="1" applyFill="1" applyBorder="1" applyAlignment="1">
      <alignment wrapText="1"/>
    </xf>
    <xf numFmtId="44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44" fontId="1" fillId="0" borderId="21" xfId="71" applyFont="1" applyFill="1" applyBorder="1" applyAlignment="1">
      <alignment horizontal="center" vertical="center" wrapText="1"/>
    </xf>
    <xf numFmtId="44" fontId="0" fillId="0" borderId="21" xfId="71" applyFont="1" applyFill="1" applyBorder="1" applyAlignment="1">
      <alignment vertical="center"/>
    </xf>
    <xf numFmtId="181" fontId="1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4" fontId="1" fillId="0" borderId="14" xfId="7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5" borderId="13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left"/>
    </xf>
    <xf numFmtId="0" fontId="1" fillId="36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 wrapText="1"/>
    </xf>
    <xf numFmtId="14" fontId="62" fillId="35" borderId="16" xfId="0" applyNumberFormat="1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 wrapText="1"/>
    </xf>
    <xf numFmtId="168" fontId="19" fillId="38" borderId="16" xfId="0" applyNumberFormat="1" applyFont="1" applyFill="1" applyBorder="1" applyAlignment="1">
      <alignment horizontal="right" vertical="center" wrapText="1"/>
    </xf>
    <xf numFmtId="0" fontId="62" fillId="0" borderId="13" xfId="0" applyNumberFormat="1" applyFont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/>
    </xf>
    <xf numFmtId="14" fontId="62" fillId="0" borderId="13" xfId="0" applyNumberFormat="1" applyFont="1" applyBorder="1" applyAlignment="1">
      <alignment horizontal="center" vertical="center" wrapText="1"/>
    </xf>
    <xf numFmtId="168" fontId="19" fillId="38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/>
    </xf>
    <xf numFmtId="14" fontId="62" fillId="0" borderId="21" xfId="0" applyNumberFormat="1" applyFont="1" applyBorder="1" applyAlignment="1">
      <alignment horizontal="center" vertical="center" wrapText="1"/>
    </xf>
    <xf numFmtId="168" fontId="19" fillId="38" borderId="21" xfId="0" applyNumberFormat="1" applyFont="1" applyFill="1" applyBorder="1" applyAlignment="1">
      <alignment horizontal="right" vertical="center" wrapText="1"/>
    </xf>
    <xf numFmtId="168" fontId="19" fillId="38" borderId="35" xfId="0" applyNumberFormat="1" applyFont="1" applyFill="1" applyBorder="1" applyAlignment="1">
      <alignment horizontal="right" vertical="center"/>
    </xf>
    <xf numFmtId="14" fontId="62" fillId="0" borderId="16" xfId="0" applyNumberFormat="1" applyFont="1" applyBorder="1" applyAlignment="1">
      <alignment horizontal="center" vertical="center" wrapText="1"/>
    </xf>
    <xf numFmtId="14" fontId="62" fillId="0" borderId="16" xfId="52" applyNumberFormat="1" applyFont="1" applyBorder="1" applyAlignment="1">
      <alignment horizontal="center" vertical="center" wrapText="1"/>
      <protection/>
    </xf>
    <xf numFmtId="0" fontId="62" fillId="0" borderId="16" xfId="52" applyNumberFormat="1" applyFont="1" applyBorder="1" applyAlignment="1">
      <alignment horizontal="center" vertical="center" wrapText="1"/>
      <protection/>
    </xf>
    <xf numFmtId="14" fontId="62" fillId="0" borderId="13" xfId="52" applyNumberFormat="1" applyFont="1" applyBorder="1" applyAlignment="1">
      <alignment horizontal="center" vertical="center" wrapText="1"/>
      <protection/>
    </xf>
    <xf numFmtId="0" fontId="62" fillId="0" borderId="13" xfId="52" applyNumberFormat="1" applyFont="1" applyBorder="1" applyAlignment="1">
      <alignment horizontal="center" vertical="center" wrapText="1"/>
      <protection/>
    </xf>
    <xf numFmtId="0" fontId="62" fillId="35" borderId="13" xfId="0" applyNumberFormat="1" applyFont="1" applyFill="1" applyBorder="1" applyAlignment="1">
      <alignment horizontal="center" vertical="center" wrapText="1"/>
    </xf>
    <xf numFmtId="14" fontId="62" fillId="35" borderId="13" xfId="52" applyNumberFormat="1" applyFont="1" applyFill="1" applyBorder="1" applyAlignment="1">
      <alignment horizontal="center" vertical="center" wrapText="1"/>
      <protection/>
    </xf>
    <xf numFmtId="0" fontId="62" fillId="35" borderId="13" xfId="52" applyNumberFormat="1" applyFont="1" applyFill="1" applyBorder="1" applyAlignment="1">
      <alignment horizontal="center" vertical="center" wrapText="1"/>
      <protection/>
    </xf>
    <xf numFmtId="168" fontId="19" fillId="35" borderId="13" xfId="0" applyNumberFormat="1" applyFont="1" applyFill="1" applyBorder="1" applyAlignment="1">
      <alignment horizontal="right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14" fontId="62" fillId="0" borderId="21" xfId="52" applyNumberFormat="1" applyFont="1" applyBorder="1" applyAlignment="1">
      <alignment horizontal="center" vertical="center" wrapText="1"/>
      <protection/>
    </xf>
    <xf numFmtId="0" fontId="62" fillId="0" borderId="21" xfId="52" applyNumberFormat="1" applyFont="1" applyBorder="1" applyAlignment="1">
      <alignment horizontal="center" vertical="center" wrapText="1"/>
      <protection/>
    </xf>
    <xf numFmtId="14" fontId="62" fillId="0" borderId="19" xfId="52" applyNumberFormat="1" applyFont="1" applyBorder="1" applyAlignment="1">
      <alignment horizontal="center" vertical="center" wrapText="1"/>
      <protection/>
    </xf>
    <xf numFmtId="0" fontId="62" fillId="0" borderId="19" xfId="0" applyNumberFormat="1" applyFont="1" applyBorder="1" applyAlignment="1">
      <alignment horizontal="center" vertical="center" wrapText="1"/>
    </xf>
    <xf numFmtId="0" fontId="62" fillId="0" borderId="19" xfId="52" applyNumberFormat="1" applyFont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4" fillId="36" borderId="35" xfId="0" applyFont="1" applyFill="1" applyBorder="1" applyAlignment="1">
      <alignment horizontal="center" vertical="center"/>
    </xf>
    <xf numFmtId="168" fontId="19" fillId="36" borderId="35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2" fillId="36" borderId="16" xfId="0" applyFont="1" applyFill="1" applyBorder="1" applyAlignment="1">
      <alignment horizontal="center" vertical="center"/>
    </xf>
    <xf numFmtId="0" fontId="62" fillId="36" borderId="13" xfId="0" applyFont="1" applyFill="1" applyBorder="1" applyAlignment="1">
      <alignment horizontal="center" vertical="center"/>
    </xf>
    <xf numFmtId="0" fontId="62" fillId="36" borderId="21" xfId="0" applyFont="1" applyFill="1" applyBorder="1" applyAlignment="1">
      <alignment horizontal="center" vertical="center"/>
    </xf>
    <xf numFmtId="0" fontId="62" fillId="36" borderId="20" xfId="0" applyFont="1" applyFill="1" applyBorder="1" applyAlignment="1">
      <alignment horizontal="center" vertical="center"/>
    </xf>
    <xf numFmtId="168" fontId="19" fillId="38" borderId="5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4" fontId="0" fillId="35" borderId="19" xfId="68" applyFont="1" applyFill="1" applyBorder="1" applyAlignment="1">
      <alignment vertical="center" wrapText="1"/>
    </xf>
    <xf numFmtId="44" fontId="0" fillId="35" borderId="0" xfId="68" applyFont="1" applyFill="1" applyAlignment="1">
      <alignment vertical="center"/>
    </xf>
    <xf numFmtId="44" fontId="0" fillId="36" borderId="58" xfId="68" applyFont="1" applyFill="1" applyBorder="1" applyAlignment="1">
      <alignment vertical="center"/>
    </xf>
    <xf numFmtId="44" fontId="0" fillId="35" borderId="58" xfId="68" applyFont="1" applyFill="1" applyBorder="1" applyAlignment="1">
      <alignment vertical="center" wrapText="1"/>
    </xf>
    <xf numFmtId="44" fontId="1" fillId="35" borderId="34" xfId="68" applyFont="1" applyFill="1" applyBorder="1" applyAlignment="1">
      <alignment vertical="center"/>
    </xf>
    <xf numFmtId="44" fontId="0" fillId="35" borderId="16" xfId="68" applyFont="1" applyFill="1" applyBorder="1" applyAlignment="1">
      <alignment vertical="center" wrapText="1"/>
    </xf>
    <xf numFmtId="44" fontId="0" fillId="35" borderId="21" xfId="68" applyFont="1" applyFill="1" applyBorder="1" applyAlignment="1">
      <alignment vertical="center" wrapText="1"/>
    </xf>
    <xf numFmtId="44" fontId="1" fillId="35" borderId="12" xfId="68" applyFont="1" applyFill="1" applyBorder="1" applyAlignment="1">
      <alignment vertical="center"/>
    </xf>
    <xf numFmtId="44" fontId="0" fillId="36" borderId="12" xfId="68" applyFont="1" applyFill="1" applyBorder="1" applyAlignment="1">
      <alignment vertical="center"/>
    </xf>
    <xf numFmtId="44" fontId="4" fillId="35" borderId="21" xfId="68" applyFont="1" applyFill="1" applyBorder="1" applyAlignment="1">
      <alignment vertical="center" wrapText="1"/>
    </xf>
    <xf numFmtId="44" fontId="0" fillId="35" borderId="13" xfId="68" applyFont="1" applyFill="1" applyBorder="1" applyAlignment="1">
      <alignment vertical="center"/>
    </xf>
    <xf numFmtId="44" fontId="1" fillId="35" borderId="21" xfId="68" applyFont="1" applyFill="1" applyBorder="1" applyAlignment="1">
      <alignment vertical="center"/>
    </xf>
    <xf numFmtId="44" fontId="1" fillId="36" borderId="12" xfId="68" applyFont="1" applyFill="1" applyBorder="1" applyAlignment="1">
      <alignment vertical="center"/>
    </xf>
    <xf numFmtId="44" fontId="1" fillId="35" borderId="35" xfId="68" applyFont="1" applyFill="1" applyBorder="1" applyAlignment="1">
      <alignment vertical="center" wrapText="1"/>
    </xf>
    <xf numFmtId="44" fontId="0" fillId="35" borderId="0" xfId="68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left" vertical="center" wrapText="1"/>
    </xf>
    <xf numFmtId="168" fontId="0" fillId="0" borderId="34" xfId="0" applyNumberFormat="1" applyFont="1" applyFill="1" applyBorder="1" applyAlignment="1">
      <alignment horizontal="left" vertical="center" wrapText="1"/>
    </xf>
    <xf numFmtId="168" fontId="0" fillId="0" borderId="12" xfId="0" applyNumberFormat="1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61" fillId="0" borderId="6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/>
    </xf>
    <xf numFmtId="0" fontId="61" fillId="0" borderId="30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/>
    </xf>
    <xf numFmtId="0" fontId="65" fillId="0" borderId="19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 vertical="center"/>
    </xf>
    <xf numFmtId="0" fontId="61" fillId="0" borderId="36" xfId="0" applyFont="1" applyFill="1" applyBorder="1" applyAlignment="1">
      <alignment horizontal="left" vertical="center"/>
    </xf>
    <xf numFmtId="168" fontId="0" fillId="0" borderId="21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left" vertical="center" wrapText="1"/>
    </xf>
    <xf numFmtId="0" fontId="1" fillId="36" borderId="73" xfId="0" applyFont="1" applyFill="1" applyBorder="1" applyAlignment="1">
      <alignment horizontal="left" vertical="center" wrapText="1"/>
    </xf>
    <xf numFmtId="0" fontId="1" fillId="36" borderId="57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36" borderId="25" xfId="0" applyFont="1" applyFill="1" applyBorder="1" applyAlignment="1">
      <alignment horizontal="left" vertical="center" wrapText="1"/>
    </xf>
    <xf numFmtId="0" fontId="1" fillId="36" borderId="55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36" borderId="37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1" fillId="32" borderId="31" xfId="0" applyFont="1" applyFill="1" applyBorder="1" applyAlignment="1">
      <alignment horizontal="left" vertical="center" wrapText="1"/>
    </xf>
    <xf numFmtId="44" fontId="1" fillId="35" borderId="58" xfId="68" applyFont="1" applyFill="1" applyBorder="1" applyAlignment="1">
      <alignment vertical="center" wrapText="1"/>
    </xf>
    <xf numFmtId="44" fontId="1" fillId="35" borderId="34" xfId="68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36" borderId="5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37" borderId="60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7" fillId="35" borderId="76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 wrapText="1"/>
    </xf>
    <xf numFmtId="0" fontId="7" fillId="35" borderId="5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8" borderId="4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left" vertical="center" wrapText="1"/>
    </xf>
    <xf numFmtId="0" fontId="1" fillId="8" borderId="28" xfId="0" applyFont="1" applyFill="1" applyBorder="1" applyAlignment="1">
      <alignment horizontal="left" vertical="center" wrapText="1"/>
    </xf>
    <xf numFmtId="0" fontId="1" fillId="8" borderId="76" xfId="0" applyFont="1" applyFill="1" applyBorder="1" applyAlignment="1">
      <alignment horizontal="left" vertical="center" wrapText="1"/>
    </xf>
    <xf numFmtId="0" fontId="1" fillId="8" borderId="78" xfId="0" applyFont="1" applyFill="1" applyBorder="1" applyAlignment="1">
      <alignment horizontal="center" wrapText="1"/>
    </xf>
    <xf numFmtId="0" fontId="1" fillId="8" borderId="56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left" vertical="center" wrapText="1"/>
    </xf>
    <xf numFmtId="0" fontId="1" fillId="8" borderId="79" xfId="0" applyFont="1" applyFill="1" applyBorder="1" applyAlignment="1">
      <alignment horizontal="center" wrapText="1"/>
    </xf>
    <xf numFmtId="0" fontId="1" fillId="8" borderId="63" xfId="0" applyFont="1" applyFill="1" applyBorder="1" applyAlignment="1">
      <alignment horizontal="center" wrapText="1"/>
    </xf>
    <xf numFmtId="0" fontId="1" fillId="8" borderId="80" xfId="0" applyFont="1" applyFill="1" applyBorder="1" applyAlignment="1">
      <alignment horizontal="center" wrapText="1"/>
    </xf>
    <xf numFmtId="0" fontId="1" fillId="8" borderId="60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8" borderId="73" xfId="0" applyFont="1" applyFill="1" applyBorder="1" applyAlignment="1">
      <alignment horizontal="left" vertical="center" wrapText="1"/>
    </xf>
    <xf numFmtId="0" fontId="1" fillId="8" borderId="85" xfId="0" applyFont="1" applyFill="1" applyBorder="1" applyAlignment="1">
      <alignment horizontal="left" vertical="center" wrapText="1"/>
    </xf>
    <xf numFmtId="0" fontId="64" fillId="38" borderId="11" xfId="0" applyFont="1" applyFill="1" applyBorder="1" applyAlignment="1">
      <alignment horizontal="center" vertical="center"/>
    </xf>
    <xf numFmtId="0" fontId="64" fillId="38" borderId="12" xfId="0" applyFont="1" applyFill="1" applyBorder="1" applyAlignment="1">
      <alignment horizontal="center" vertical="center"/>
    </xf>
    <xf numFmtId="0" fontId="64" fillId="38" borderId="37" xfId="0" applyFont="1" applyFill="1" applyBorder="1" applyAlignment="1">
      <alignment horizontal="center" vertical="center"/>
    </xf>
    <xf numFmtId="0" fontId="64" fillId="30" borderId="11" xfId="0" applyFont="1" applyFill="1" applyBorder="1" applyAlignment="1">
      <alignment horizontal="center" vertical="center"/>
    </xf>
    <xf numFmtId="0" fontId="64" fillId="30" borderId="12" xfId="0" applyFont="1" applyFill="1" applyBorder="1" applyAlignment="1">
      <alignment horizontal="center" vertical="center"/>
    </xf>
    <xf numFmtId="0" fontId="64" fillId="30" borderId="37" xfId="0" applyFont="1" applyFill="1" applyBorder="1" applyAlignment="1">
      <alignment horizontal="center" vertical="center"/>
    </xf>
    <xf numFmtId="0" fontId="64" fillId="38" borderId="33" xfId="0" applyFont="1" applyFill="1" applyBorder="1" applyAlignment="1">
      <alignment horizontal="center" vertical="center"/>
    </xf>
    <xf numFmtId="0" fontId="64" fillId="38" borderId="24" xfId="0" applyFont="1" applyFill="1" applyBorder="1" applyAlignment="1">
      <alignment horizontal="center" vertical="center"/>
    </xf>
    <xf numFmtId="0" fontId="64" fillId="38" borderId="25" xfId="0" applyFont="1" applyFill="1" applyBorder="1" applyAlignment="1">
      <alignment horizontal="center" vertical="center"/>
    </xf>
    <xf numFmtId="0" fontId="64" fillId="38" borderId="28" xfId="0" applyFont="1" applyFill="1" applyBorder="1" applyAlignment="1">
      <alignment horizontal="center" vertical="center"/>
    </xf>
    <xf numFmtId="0" fontId="64" fillId="38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8" fontId="1" fillId="33" borderId="24" xfId="0" applyNumberFormat="1" applyFont="1" applyFill="1" applyBorder="1" applyAlignment="1">
      <alignment horizontal="center" vertical="center"/>
    </xf>
    <xf numFmtId="168" fontId="1" fillId="33" borderId="28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3" fillId="0" borderId="80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2" borderId="73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7" xfId="54"/>
    <cellStyle name="Normalny 3" xfId="55"/>
    <cellStyle name="Normalny 4 4" xfId="56"/>
    <cellStyle name="Normalny 7" xfId="57"/>
    <cellStyle name="Normalny_Budynki i budowle" xfId="58"/>
    <cellStyle name="Normalny_pozostałe dane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70" zoomScaleNormal="70" zoomScalePageLayoutView="0" workbookViewId="0" topLeftCell="A1">
      <selection activeCell="C23" sqref="C23"/>
    </sheetView>
  </sheetViews>
  <sheetFormatPr defaultColWidth="9.140625" defaultRowHeight="12.75"/>
  <cols>
    <col min="1" max="1" width="5.421875" style="313" customWidth="1"/>
    <col min="2" max="2" width="38.421875" style="312" bestFit="1" customWidth="1"/>
    <col min="3" max="3" width="38.421875" style="313" customWidth="1"/>
    <col min="4" max="4" width="16.140625" style="313" customWidth="1"/>
    <col min="5" max="5" width="13.421875" style="314" customWidth="1"/>
    <col min="6" max="6" width="8.7109375" style="315" customWidth="1"/>
    <col min="7" max="7" width="17.421875" style="313" customWidth="1"/>
    <col min="8" max="8" width="14.8515625" style="314" customWidth="1"/>
    <col min="9" max="9" width="16.421875" style="313" customWidth="1"/>
    <col min="10" max="10" width="16.140625" style="313" customWidth="1"/>
    <col min="11" max="11" width="22.8515625" style="315" bestFit="1" customWidth="1"/>
    <col min="12" max="12" width="16.421875" style="313" bestFit="1" customWidth="1"/>
    <col min="13" max="13" width="12.00390625" style="313" bestFit="1" customWidth="1"/>
    <col min="14" max="14" width="13.00390625" style="313" customWidth="1"/>
    <col min="15" max="15" width="11.8515625" style="313" bestFit="1" customWidth="1"/>
    <col min="16" max="16" width="20.421875" style="317" customWidth="1"/>
    <col min="17" max="17" width="19.7109375" style="313" bestFit="1" customWidth="1"/>
    <col min="18" max="16384" width="9.140625" style="313" customWidth="1"/>
  </cols>
  <sheetData>
    <row r="1" spans="1:7" ht="15">
      <c r="A1" s="311" t="s">
        <v>527</v>
      </c>
      <c r="G1" s="316"/>
    </row>
    <row r="2" ht="15" thickBot="1"/>
    <row r="3" spans="1:17" ht="95.25" customHeight="1" thickBot="1">
      <c r="A3" s="318" t="s">
        <v>3</v>
      </c>
      <c r="B3" s="319" t="s">
        <v>4</v>
      </c>
      <c r="C3" s="320"/>
      <c r="D3" s="320" t="s">
        <v>5</v>
      </c>
      <c r="E3" s="320" t="s">
        <v>6</v>
      </c>
      <c r="F3" s="321" t="s">
        <v>1</v>
      </c>
      <c r="G3" s="322" t="s">
        <v>51</v>
      </c>
      <c r="H3" s="320" t="s">
        <v>7</v>
      </c>
      <c r="I3" s="320" t="s">
        <v>22</v>
      </c>
      <c r="J3" s="320" t="s">
        <v>52</v>
      </c>
      <c r="K3" s="320" t="s">
        <v>53</v>
      </c>
      <c r="L3" s="320" t="s">
        <v>62</v>
      </c>
      <c r="M3" s="320" t="s">
        <v>63</v>
      </c>
      <c r="N3" s="320" t="s">
        <v>64</v>
      </c>
      <c r="O3" s="320" t="s">
        <v>54</v>
      </c>
      <c r="P3" s="323" t="s">
        <v>55</v>
      </c>
      <c r="Q3" s="324" t="s">
        <v>56</v>
      </c>
    </row>
    <row r="4" spans="1:17" ht="85.5">
      <c r="A4" s="325">
        <v>1</v>
      </c>
      <c r="B4" s="326" t="s">
        <v>78</v>
      </c>
      <c r="C4" s="327" t="s">
        <v>529</v>
      </c>
      <c r="D4" s="328" t="s">
        <v>245</v>
      </c>
      <c r="E4" s="329" t="s">
        <v>90</v>
      </c>
      <c r="F4" s="328">
        <v>8411</v>
      </c>
      <c r="G4" s="328" t="s">
        <v>91</v>
      </c>
      <c r="H4" s="328">
        <v>72</v>
      </c>
      <c r="I4" s="328" t="s">
        <v>303</v>
      </c>
      <c r="J4" s="330" t="s">
        <v>1012</v>
      </c>
      <c r="K4" s="330" t="s">
        <v>92</v>
      </c>
      <c r="L4" s="330" t="s">
        <v>1013</v>
      </c>
      <c r="M4" s="330" t="s">
        <v>739</v>
      </c>
      <c r="N4" s="330">
        <v>71.55</v>
      </c>
      <c r="O4" s="330" t="s">
        <v>92</v>
      </c>
      <c r="P4" s="331" t="s">
        <v>740</v>
      </c>
      <c r="Q4" s="332" t="s">
        <v>741</v>
      </c>
    </row>
    <row r="5" spans="1:17" s="342" customFormat="1" ht="42.75">
      <c r="A5" s="333">
        <v>2</v>
      </c>
      <c r="B5" s="334" t="s">
        <v>881</v>
      </c>
      <c r="C5" s="335" t="s">
        <v>530</v>
      </c>
      <c r="D5" s="336" t="s">
        <v>195</v>
      </c>
      <c r="E5" s="337">
        <v>130005117</v>
      </c>
      <c r="F5" s="338" t="s">
        <v>208</v>
      </c>
      <c r="G5" s="336" t="s">
        <v>196</v>
      </c>
      <c r="H5" s="336">
        <v>43</v>
      </c>
      <c r="I5" s="336">
        <v>152</v>
      </c>
      <c r="J5" s="336" t="s">
        <v>197</v>
      </c>
      <c r="K5" s="339"/>
      <c r="L5" s="339" t="s">
        <v>92</v>
      </c>
      <c r="M5" s="339" t="s">
        <v>92</v>
      </c>
      <c r="N5" s="336" t="s">
        <v>849</v>
      </c>
      <c r="O5" s="339" t="s">
        <v>92</v>
      </c>
      <c r="P5" s="340">
        <v>2355705</v>
      </c>
      <c r="Q5" s="341"/>
    </row>
    <row r="6" spans="1:17" s="345" customFormat="1" ht="71.25">
      <c r="A6" s="343">
        <v>3</v>
      </c>
      <c r="B6" s="334" t="s">
        <v>1071</v>
      </c>
      <c r="C6" s="335" t="s">
        <v>531</v>
      </c>
      <c r="D6" s="336" t="s">
        <v>206</v>
      </c>
      <c r="E6" s="344" t="s">
        <v>207</v>
      </c>
      <c r="F6" s="336" t="s">
        <v>208</v>
      </c>
      <c r="G6" s="336" t="s">
        <v>209</v>
      </c>
      <c r="H6" s="336">
        <v>30</v>
      </c>
      <c r="I6" s="336">
        <v>166</v>
      </c>
      <c r="J6" s="336" t="s">
        <v>210</v>
      </c>
      <c r="K6" s="339"/>
      <c r="L6" s="339"/>
      <c r="M6" s="339"/>
      <c r="N6" s="336" t="s">
        <v>849</v>
      </c>
      <c r="O6" s="339" t="s">
        <v>92</v>
      </c>
      <c r="P6" s="340" t="s">
        <v>1070</v>
      </c>
      <c r="Q6" s="341"/>
    </row>
    <row r="7" spans="1:17" s="345" customFormat="1" ht="42.75">
      <c r="A7" s="333">
        <v>4</v>
      </c>
      <c r="B7" s="334" t="s">
        <v>1074</v>
      </c>
      <c r="C7" s="335" t="s">
        <v>532</v>
      </c>
      <c r="D7" s="336" t="s">
        <v>229</v>
      </c>
      <c r="E7" s="346">
        <v>130005146</v>
      </c>
      <c r="F7" s="336" t="s">
        <v>208</v>
      </c>
      <c r="G7" s="336" t="s">
        <v>209</v>
      </c>
      <c r="H7" s="336">
        <v>29</v>
      </c>
      <c r="I7" s="336">
        <v>138</v>
      </c>
      <c r="J7" s="336" t="s">
        <v>230</v>
      </c>
      <c r="K7" s="339" t="s">
        <v>92</v>
      </c>
      <c r="L7" s="339" t="s">
        <v>92</v>
      </c>
      <c r="M7" s="339" t="s">
        <v>92</v>
      </c>
      <c r="N7" s="336" t="s">
        <v>849</v>
      </c>
      <c r="O7" s="339" t="s">
        <v>92</v>
      </c>
      <c r="P7" s="340" t="s">
        <v>1075</v>
      </c>
      <c r="Q7" s="341"/>
    </row>
    <row r="8" spans="1:17" s="345" customFormat="1" ht="42.75">
      <c r="A8" s="343">
        <v>5</v>
      </c>
      <c r="B8" s="334" t="s">
        <v>1080</v>
      </c>
      <c r="C8" s="335" t="s">
        <v>1081</v>
      </c>
      <c r="D8" s="347" t="s">
        <v>244</v>
      </c>
      <c r="E8" s="348">
        <v>130005152</v>
      </c>
      <c r="F8" s="336" t="s">
        <v>208</v>
      </c>
      <c r="G8" s="336" t="s">
        <v>196</v>
      </c>
      <c r="H8" s="336">
        <v>41</v>
      </c>
      <c r="I8" s="336">
        <v>204</v>
      </c>
      <c r="J8" s="336" t="s">
        <v>197</v>
      </c>
      <c r="K8" s="339"/>
      <c r="L8" s="339" t="s">
        <v>92</v>
      </c>
      <c r="M8" s="339" t="s">
        <v>92</v>
      </c>
      <c r="N8" s="336" t="s">
        <v>849</v>
      </c>
      <c r="O8" s="339" t="s">
        <v>92</v>
      </c>
      <c r="P8" s="340">
        <v>2661092</v>
      </c>
      <c r="Q8" s="341" t="s">
        <v>778</v>
      </c>
    </row>
    <row r="9" spans="1:17" s="342" customFormat="1" ht="131.25" customHeight="1">
      <c r="A9" s="333">
        <v>6</v>
      </c>
      <c r="B9" s="334" t="s">
        <v>799</v>
      </c>
      <c r="C9" s="335" t="s">
        <v>533</v>
      </c>
      <c r="D9" s="336" t="s">
        <v>800</v>
      </c>
      <c r="E9" s="349" t="s">
        <v>801</v>
      </c>
      <c r="F9" s="349" t="s">
        <v>418</v>
      </c>
      <c r="G9" s="336" t="s">
        <v>251</v>
      </c>
      <c r="H9" s="350">
        <v>48</v>
      </c>
      <c r="I9" s="350">
        <v>304</v>
      </c>
      <c r="J9" s="350" t="s">
        <v>252</v>
      </c>
      <c r="K9" s="361" t="s">
        <v>253</v>
      </c>
      <c r="L9" s="339"/>
      <c r="M9" s="339"/>
      <c r="N9" s="336" t="s">
        <v>849</v>
      </c>
      <c r="O9" s="339"/>
      <c r="P9" s="351">
        <v>3454088.95</v>
      </c>
      <c r="Q9" s="352"/>
    </row>
    <row r="10" spans="1:17" s="342" customFormat="1" ht="28.5">
      <c r="A10" s="343">
        <v>7</v>
      </c>
      <c r="B10" s="334" t="s">
        <v>79</v>
      </c>
      <c r="C10" s="335" t="s">
        <v>535</v>
      </c>
      <c r="D10" s="350" t="s">
        <v>275</v>
      </c>
      <c r="E10" s="350">
        <v>130266473</v>
      </c>
      <c r="F10" s="350" t="s">
        <v>524</v>
      </c>
      <c r="G10" s="336" t="s">
        <v>276</v>
      </c>
      <c r="H10" s="350">
        <v>96</v>
      </c>
      <c r="I10" s="350">
        <v>824</v>
      </c>
      <c r="J10" s="336" t="s">
        <v>230</v>
      </c>
      <c r="K10" s="350"/>
      <c r="L10" s="350"/>
      <c r="M10" s="350"/>
      <c r="N10" s="336" t="s">
        <v>849</v>
      </c>
      <c r="O10" s="350"/>
      <c r="P10" s="351"/>
      <c r="Q10" s="352"/>
    </row>
    <row r="11" spans="1:17" ht="42.75">
      <c r="A11" s="333">
        <v>8</v>
      </c>
      <c r="B11" s="334" t="s">
        <v>830</v>
      </c>
      <c r="C11" s="335" t="s">
        <v>534</v>
      </c>
      <c r="D11" s="347" t="s">
        <v>832</v>
      </c>
      <c r="E11" s="348">
        <v>367992260</v>
      </c>
      <c r="F11" s="347" t="s">
        <v>250</v>
      </c>
      <c r="G11" s="339" t="s">
        <v>335</v>
      </c>
      <c r="H11" s="347">
        <v>59</v>
      </c>
      <c r="I11" s="347">
        <v>470</v>
      </c>
      <c r="J11" s="339" t="s">
        <v>252</v>
      </c>
      <c r="K11" s="339" t="s">
        <v>92</v>
      </c>
      <c r="L11" s="339" t="s">
        <v>92</v>
      </c>
      <c r="M11" s="339" t="s">
        <v>92</v>
      </c>
      <c r="N11" s="336" t="s">
        <v>849</v>
      </c>
      <c r="O11" s="339" t="s">
        <v>92</v>
      </c>
      <c r="P11" s="353">
        <v>4288420.66</v>
      </c>
      <c r="Q11" s="354" t="s">
        <v>698</v>
      </c>
    </row>
    <row r="12" spans="1:17" ht="28.5">
      <c r="A12" s="333">
        <v>12</v>
      </c>
      <c r="B12" s="334" t="s">
        <v>81</v>
      </c>
      <c r="C12" s="335" t="s">
        <v>536</v>
      </c>
      <c r="D12" s="336" t="s">
        <v>416</v>
      </c>
      <c r="E12" s="344" t="s">
        <v>417</v>
      </c>
      <c r="F12" s="349" t="s">
        <v>418</v>
      </c>
      <c r="G12" s="336" t="s">
        <v>419</v>
      </c>
      <c r="H12" s="347">
        <v>81</v>
      </c>
      <c r="I12" s="347">
        <v>779</v>
      </c>
      <c r="J12" s="347" t="s">
        <v>697</v>
      </c>
      <c r="K12" s="339" t="s">
        <v>223</v>
      </c>
      <c r="L12" s="339" t="s">
        <v>223</v>
      </c>
      <c r="M12" s="339" t="s">
        <v>223</v>
      </c>
      <c r="N12" s="336" t="s">
        <v>849</v>
      </c>
      <c r="O12" s="339" t="s">
        <v>223</v>
      </c>
      <c r="P12" s="353">
        <v>5864411.06</v>
      </c>
      <c r="Q12" s="355" t="s">
        <v>839</v>
      </c>
    </row>
    <row r="13" spans="1:17" ht="57">
      <c r="A13" s="343">
        <v>9</v>
      </c>
      <c r="B13" s="334" t="s">
        <v>80</v>
      </c>
      <c r="C13" s="356" t="s">
        <v>1217</v>
      </c>
      <c r="D13" s="347" t="s">
        <v>363</v>
      </c>
      <c r="E13" s="348" t="s">
        <v>364</v>
      </c>
      <c r="F13" s="347" t="s">
        <v>523</v>
      </c>
      <c r="G13" s="336" t="s">
        <v>365</v>
      </c>
      <c r="H13" s="347">
        <v>15</v>
      </c>
      <c r="I13" s="348" t="s">
        <v>165</v>
      </c>
      <c r="J13" s="347" t="s">
        <v>1137</v>
      </c>
      <c r="K13" s="339" t="s">
        <v>92</v>
      </c>
      <c r="L13" s="339" t="s">
        <v>92</v>
      </c>
      <c r="M13" s="339" t="s">
        <v>1138</v>
      </c>
      <c r="N13" s="336" t="s">
        <v>849</v>
      </c>
      <c r="O13" s="339" t="s">
        <v>92</v>
      </c>
      <c r="P13" s="353">
        <v>1549382.65</v>
      </c>
      <c r="Q13" s="355" t="s">
        <v>366</v>
      </c>
    </row>
    <row r="14" spans="1:17" ht="42.75">
      <c r="A14" s="333">
        <v>10</v>
      </c>
      <c r="B14" s="334" t="s">
        <v>525</v>
      </c>
      <c r="C14" s="335" t="s">
        <v>529</v>
      </c>
      <c r="D14" s="347" t="s">
        <v>871</v>
      </c>
      <c r="E14" s="348" t="s">
        <v>1143</v>
      </c>
      <c r="F14" s="347" t="s">
        <v>382</v>
      </c>
      <c r="G14" s="339" t="s">
        <v>383</v>
      </c>
      <c r="H14" s="347">
        <v>18</v>
      </c>
      <c r="I14" s="348" t="s">
        <v>165</v>
      </c>
      <c r="J14" s="347" t="s">
        <v>872</v>
      </c>
      <c r="K14" s="339" t="s">
        <v>92</v>
      </c>
      <c r="L14" s="339" t="s">
        <v>92</v>
      </c>
      <c r="M14" s="339" t="s">
        <v>92</v>
      </c>
      <c r="N14" s="336" t="s">
        <v>849</v>
      </c>
      <c r="O14" s="339" t="s">
        <v>92</v>
      </c>
      <c r="P14" s="353"/>
      <c r="Q14" s="355"/>
    </row>
    <row r="15" spans="1:17" ht="142.5">
      <c r="A15" s="343">
        <v>11</v>
      </c>
      <c r="B15" s="334" t="s">
        <v>86</v>
      </c>
      <c r="C15" s="335" t="s">
        <v>540</v>
      </c>
      <c r="D15" s="347" t="s">
        <v>403</v>
      </c>
      <c r="E15" s="348" t="s">
        <v>404</v>
      </c>
      <c r="F15" s="347" t="s">
        <v>522</v>
      </c>
      <c r="G15" s="339" t="s">
        <v>405</v>
      </c>
      <c r="H15" s="347">
        <v>12</v>
      </c>
      <c r="I15" s="348" t="s">
        <v>165</v>
      </c>
      <c r="J15" s="347"/>
      <c r="K15" s="347" t="s">
        <v>92</v>
      </c>
      <c r="L15" s="347" t="s">
        <v>92</v>
      </c>
      <c r="M15" s="339" t="s">
        <v>1154</v>
      </c>
      <c r="N15" s="336" t="s">
        <v>849</v>
      </c>
      <c r="O15" s="339" t="s">
        <v>92</v>
      </c>
      <c r="P15" s="353">
        <v>821197.06</v>
      </c>
      <c r="Q15" s="354" t="s">
        <v>859</v>
      </c>
    </row>
    <row r="16" spans="1:17" ht="14.25">
      <c r="A16" s="343">
        <v>13</v>
      </c>
      <c r="B16" s="334" t="s">
        <v>82</v>
      </c>
      <c r="C16" s="335" t="s">
        <v>537</v>
      </c>
      <c r="D16" s="347" t="s">
        <v>447</v>
      </c>
      <c r="E16" s="348" t="s">
        <v>448</v>
      </c>
      <c r="F16" s="347" t="s">
        <v>449</v>
      </c>
      <c r="G16" s="339"/>
      <c r="H16" s="347">
        <v>42</v>
      </c>
      <c r="I16" s="348" t="s">
        <v>165</v>
      </c>
      <c r="J16" s="347"/>
      <c r="K16" s="339"/>
      <c r="L16" s="339" t="s">
        <v>92</v>
      </c>
      <c r="M16" s="339" t="s">
        <v>92</v>
      </c>
      <c r="N16" s="336" t="s">
        <v>849</v>
      </c>
      <c r="O16" s="339" t="s">
        <v>92</v>
      </c>
      <c r="P16" s="353"/>
      <c r="Q16" s="354"/>
    </row>
    <row r="17" spans="1:17" ht="57">
      <c r="A17" s="350">
        <v>14</v>
      </c>
      <c r="B17" s="334" t="s">
        <v>83</v>
      </c>
      <c r="C17" s="335" t="s">
        <v>538</v>
      </c>
      <c r="D17" s="347" t="s">
        <v>454</v>
      </c>
      <c r="E17" s="348" t="s">
        <v>455</v>
      </c>
      <c r="F17" s="347" t="s">
        <v>456</v>
      </c>
      <c r="G17" s="339" t="s">
        <v>457</v>
      </c>
      <c r="H17" s="347">
        <v>11</v>
      </c>
      <c r="I17" s="348" t="s">
        <v>165</v>
      </c>
      <c r="J17" s="347"/>
      <c r="K17" s="339"/>
      <c r="L17" s="339"/>
      <c r="M17" s="339"/>
      <c r="N17" s="336" t="s">
        <v>849</v>
      </c>
      <c r="O17" s="339" t="s">
        <v>92</v>
      </c>
      <c r="P17" s="353"/>
      <c r="Q17" s="347"/>
    </row>
    <row r="18" spans="1:17" ht="28.5">
      <c r="A18" s="347">
        <v>15</v>
      </c>
      <c r="B18" s="334" t="s">
        <v>528</v>
      </c>
      <c r="C18" s="335" t="s">
        <v>539</v>
      </c>
      <c r="D18" s="357" t="s">
        <v>590</v>
      </c>
      <c r="E18" s="358">
        <v>281447401</v>
      </c>
      <c r="F18" s="347" t="s">
        <v>594</v>
      </c>
      <c r="G18" s="357" t="s">
        <v>595</v>
      </c>
      <c r="H18" s="358">
        <v>6</v>
      </c>
      <c r="I18" s="359" t="s">
        <v>165</v>
      </c>
      <c r="J18" s="357"/>
      <c r="K18" s="347" t="s">
        <v>92</v>
      </c>
      <c r="L18" s="357" t="s">
        <v>92</v>
      </c>
      <c r="M18" s="357" t="s">
        <v>92</v>
      </c>
      <c r="N18" s="336" t="s">
        <v>849</v>
      </c>
      <c r="O18" s="357" t="s">
        <v>92</v>
      </c>
      <c r="P18" s="360">
        <v>483000</v>
      </c>
      <c r="Q18" s="357"/>
    </row>
    <row r="24" ht="14.25">
      <c r="I24" s="313">
        <f>SUM(I9:I23)</f>
        <v>2377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209"/>
  <sheetViews>
    <sheetView view="pageBreakPreview" zoomScaleSheetLayoutView="100" workbookViewId="0" topLeftCell="A108">
      <selection activeCell="F114" sqref="F114"/>
    </sheetView>
  </sheetViews>
  <sheetFormatPr defaultColWidth="9.140625" defaultRowHeight="12.75"/>
  <cols>
    <col min="1" max="1" width="4.28125" style="204" customWidth="1"/>
    <col min="2" max="2" width="33.7109375" style="204" customWidth="1"/>
    <col min="3" max="3" width="16.00390625" style="204" customWidth="1"/>
    <col min="4" max="4" width="12.421875" style="370" customWidth="1"/>
    <col min="5" max="5" width="13.8515625" style="370" customWidth="1"/>
    <col min="6" max="6" width="14.140625" style="370" customWidth="1"/>
    <col min="7" max="7" width="12.28125" style="204" customWidth="1"/>
    <col min="8" max="8" width="22.57421875" style="556" customWidth="1"/>
    <col min="9" max="9" width="15.140625" style="204" customWidth="1"/>
    <col min="10" max="10" width="27.7109375" style="204" customWidth="1"/>
    <col min="11" max="11" width="25.8515625" style="204" customWidth="1"/>
    <col min="12" max="12" width="24.00390625" style="371" customWidth="1"/>
    <col min="13" max="13" width="24.00390625" style="372" customWidth="1"/>
    <col min="14" max="14" width="21.140625" style="204" customWidth="1"/>
    <col min="15" max="15" width="14.140625" style="204" customWidth="1"/>
    <col min="16" max="16" width="32.7109375" style="204" bestFit="1" customWidth="1"/>
    <col min="17" max="17" width="13.421875" style="204" customWidth="1"/>
    <col min="18" max="18" width="12.57421875" style="204" customWidth="1"/>
    <col min="19" max="19" width="12.140625" style="204" customWidth="1"/>
    <col min="20" max="20" width="14.8515625" style="204" customWidth="1"/>
    <col min="21" max="21" width="12.28125" style="204" customWidth="1"/>
    <col min="22" max="22" width="12.7109375" style="204" customWidth="1"/>
    <col min="23" max="23" width="14.28125" style="204" customWidth="1"/>
    <col min="24" max="24" width="13.421875" style="204" customWidth="1"/>
    <col min="25" max="25" width="14.00390625" style="204" customWidth="1"/>
    <col min="26" max="26" width="10.28125" style="204" customWidth="1"/>
    <col min="27" max="27" width="14.140625" style="204" customWidth="1"/>
    <col min="28" max="28" width="17.57421875" style="204" customWidth="1"/>
    <col min="29" max="30" width="11.28125" style="204" customWidth="1"/>
    <col min="31" max="16384" width="9.140625" style="204" customWidth="1"/>
  </cols>
  <sheetData>
    <row r="1" spans="1:11" ht="13.5" thickBot="1">
      <c r="A1" s="369" t="s">
        <v>1339</v>
      </c>
      <c r="G1" s="369"/>
      <c r="K1" s="204" t="s">
        <v>1340</v>
      </c>
    </row>
    <row r="2" spans="1:76" ht="62.25" customHeight="1">
      <c r="A2" s="621" t="s">
        <v>23</v>
      </c>
      <c r="B2" s="611" t="s">
        <v>24</v>
      </c>
      <c r="C2" s="611" t="s">
        <v>25</v>
      </c>
      <c r="D2" s="611" t="s">
        <v>26</v>
      </c>
      <c r="E2" s="608" t="s">
        <v>57</v>
      </c>
      <c r="F2" s="611" t="s">
        <v>49</v>
      </c>
      <c r="G2" s="611" t="s">
        <v>27</v>
      </c>
      <c r="H2" s="619" t="s">
        <v>44</v>
      </c>
      <c r="I2" s="611" t="s">
        <v>50</v>
      </c>
      <c r="J2" s="611" t="s">
        <v>59</v>
      </c>
      <c r="K2" s="625" t="s">
        <v>8</v>
      </c>
      <c r="L2" s="612" t="s">
        <v>58</v>
      </c>
      <c r="M2" s="614" t="s">
        <v>61</v>
      </c>
      <c r="N2" s="627" t="s">
        <v>28</v>
      </c>
      <c r="O2" s="628"/>
      <c r="P2" s="628"/>
      <c r="Q2" s="611" t="s">
        <v>45</v>
      </c>
      <c r="R2" s="611" t="s">
        <v>46</v>
      </c>
      <c r="S2" s="611"/>
      <c r="T2" s="611"/>
      <c r="U2" s="611"/>
      <c r="V2" s="611"/>
      <c r="W2" s="611"/>
      <c r="X2" s="609" t="s">
        <v>29</v>
      </c>
      <c r="Y2" s="609" t="s">
        <v>30</v>
      </c>
      <c r="Z2" s="609" t="s">
        <v>60</v>
      </c>
      <c r="AA2" s="609" t="s">
        <v>31</v>
      </c>
      <c r="AB2" s="609" t="s">
        <v>32</v>
      </c>
      <c r="AC2" s="609" t="s">
        <v>33</v>
      </c>
      <c r="AD2" s="617" t="s">
        <v>34</v>
      </c>
      <c r="BP2" s="372"/>
      <c r="BQ2" s="372"/>
      <c r="BR2" s="372"/>
      <c r="BS2" s="372"/>
      <c r="BT2" s="372"/>
      <c r="BU2" s="372"/>
      <c r="BV2" s="372"/>
      <c r="BW2" s="372"/>
      <c r="BX2" s="372"/>
    </row>
    <row r="3" spans="1:76" ht="72" customHeight="1" thickBot="1">
      <c r="A3" s="622"/>
      <c r="B3" s="595"/>
      <c r="C3" s="595"/>
      <c r="D3" s="595"/>
      <c r="E3" s="600"/>
      <c r="F3" s="595"/>
      <c r="G3" s="595"/>
      <c r="H3" s="620"/>
      <c r="I3" s="595"/>
      <c r="J3" s="595"/>
      <c r="K3" s="626"/>
      <c r="L3" s="613"/>
      <c r="M3" s="615"/>
      <c r="N3" s="373" t="s">
        <v>35</v>
      </c>
      <c r="O3" s="374" t="s">
        <v>36</v>
      </c>
      <c r="P3" s="374" t="s">
        <v>37</v>
      </c>
      <c r="Q3" s="629"/>
      <c r="R3" s="375" t="s">
        <v>38</v>
      </c>
      <c r="S3" s="375" t="s">
        <v>39</v>
      </c>
      <c r="T3" s="375" t="s">
        <v>40</v>
      </c>
      <c r="U3" s="375" t="s">
        <v>41</v>
      </c>
      <c r="V3" s="375" t="s">
        <v>42</v>
      </c>
      <c r="W3" s="375" t="s">
        <v>43</v>
      </c>
      <c r="X3" s="610"/>
      <c r="Y3" s="610"/>
      <c r="Z3" s="610"/>
      <c r="AA3" s="610"/>
      <c r="AB3" s="610"/>
      <c r="AC3" s="610"/>
      <c r="AD3" s="618"/>
      <c r="BP3" s="372"/>
      <c r="BQ3" s="372"/>
      <c r="BR3" s="372"/>
      <c r="BS3" s="372"/>
      <c r="BT3" s="372"/>
      <c r="BU3" s="372"/>
      <c r="BV3" s="372"/>
      <c r="BW3" s="372"/>
      <c r="BX3" s="372"/>
    </row>
    <row r="4" spans="1:76" ht="13.5" customHeight="1" thickBot="1">
      <c r="A4" s="605" t="s">
        <v>542</v>
      </c>
      <c r="B4" s="606"/>
      <c r="C4" s="606"/>
      <c r="D4" s="606"/>
      <c r="E4" s="606"/>
      <c r="F4" s="616"/>
      <c r="G4" s="376"/>
      <c r="H4" s="557"/>
      <c r="I4" s="377"/>
      <c r="J4" s="377"/>
      <c r="K4" s="378"/>
      <c r="L4" s="366"/>
      <c r="M4" s="366"/>
      <c r="N4" s="366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5"/>
      <c r="BP4" s="372"/>
      <c r="BQ4" s="372"/>
      <c r="BR4" s="372"/>
      <c r="BS4" s="372"/>
      <c r="BT4" s="372"/>
      <c r="BU4" s="372"/>
      <c r="BV4" s="372"/>
      <c r="BW4" s="372"/>
      <c r="BX4" s="372"/>
    </row>
    <row r="5" spans="1:76" s="385" customFormat="1" ht="178.5">
      <c r="A5" s="137">
        <v>1</v>
      </c>
      <c r="B5" s="137" t="s">
        <v>93</v>
      </c>
      <c r="C5" s="137" t="s">
        <v>596</v>
      </c>
      <c r="D5" s="206" t="s">
        <v>138</v>
      </c>
      <c r="E5" s="206" t="s">
        <v>139</v>
      </c>
      <c r="F5" s="206"/>
      <c r="G5" s="379" t="s">
        <v>140</v>
      </c>
      <c r="H5" s="558">
        <v>3521490</v>
      </c>
      <c r="I5" s="379" t="s">
        <v>519</v>
      </c>
      <c r="J5" s="570" t="s">
        <v>1014</v>
      </c>
      <c r="K5" s="380" t="s">
        <v>613</v>
      </c>
      <c r="L5" s="381"/>
      <c r="M5" s="205"/>
      <c r="N5" s="208" t="s">
        <v>176</v>
      </c>
      <c r="O5" s="208" t="s">
        <v>598</v>
      </c>
      <c r="P5" s="208" t="s">
        <v>599</v>
      </c>
      <c r="Q5" s="205"/>
      <c r="R5" s="205"/>
      <c r="S5" s="205"/>
      <c r="T5" s="205"/>
      <c r="U5" s="205"/>
      <c r="V5" s="205"/>
      <c r="W5" s="205"/>
      <c r="X5" s="382">
        <v>353.49</v>
      </c>
      <c r="Y5" s="382">
        <v>707.02</v>
      </c>
      <c r="Z5" s="382">
        <v>3263.19</v>
      </c>
      <c r="AA5" s="382">
        <v>3</v>
      </c>
      <c r="AB5" s="382" t="s">
        <v>193</v>
      </c>
      <c r="AC5" s="383"/>
      <c r="AD5" s="384" t="s">
        <v>92</v>
      </c>
      <c r="BP5" s="386"/>
      <c r="BQ5" s="386"/>
      <c r="BR5" s="386"/>
      <c r="BS5" s="386"/>
      <c r="BT5" s="386"/>
      <c r="BU5" s="386"/>
      <c r="BV5" s="386"/>
      <c r="BW5" s="386"/>
      <c r="BX5" s="386"/>
    </row>
    <row r="6" spans="1:76" s="385" customFormat="1" ht="25.5">
      <c r="A6" s="50">
        <v>2</v>
      </c>
      <c r="B6" s="50" t="s">
        <v>94</v>
      </c>
      <c r="C6" s="50"/>
      <c r="D6" s="50" t="s">
        <v>138</v>
      </c>
      <c r="E6" s="50" t="s">
        <v>139</v>
      </c>
      <c r="F6" s="50"/>
      <c r="G6" s="50">
        <v>1973</v>
      </c>
      <c r="H6" s="145">
        <v>600240</v>
      </c>
      <c r="I6" s="50" t="s">
        <v>519</v>
      </c>
      <c r="J6" s="207"/>
      <c r="K6" s="388" t="s">
        <v>145</v>
      </c>
      <c r="L6" s="389"/>
      <c r="M6" s="206"/>
      <c r="N6" s="390" t="s">
        <v>178</v>
      </c>
      <c r="O6" s="390" t="s">
        <v>179</v>
      </c>
      <c r="P6" s="390" t="s">
        <v>180</v>
      </c>
      <c r="Q6" s="206"/>
      <c r="R6" s="206" t="s">
        <v>302</v>
      </c>
      <c r="S6" s="206" t="s">
        <v>302</v>
      </c>
      <c r="T6" s="206" t="s">
        <v>302</v>
      </c>
      <c r="U6" s="206" t="s">
        <v>302</v>
      </c>
      <c r="V6" s="206"/>
      <c r="W6" s="206" t="s">
        <v>302</v>
      </c>
      <c r="X6" s="391">
        <v>125</v>
      </c>
      <c r="Y6" s="391" t="s">
        <v>600</v>
      </c>
      <c r="Z6" s="391"/>
      <c r="AA6" s="391">
        <v>2</v>
      </c>
      <c r="AB6" s="392" t="s">
        <v>138</v>
      </c>
      <c r="AC6" s="393" t="s">
        <v>138</v>
      </c>
      <c r="AD6" s="394" t="s">
        <v>92</v>
      </c>
      <c r="BP6" s="386"/>
      <c r="BQ6" s="386"/>
      <c r="BR6" s="386"/>
      <c r="BS6" s="386"/>
      <c r="BT6" s="386"/>
      <c r="BU6" s="386"/>
      <c r="BV6" s="386"/>
      <c r="BW6" s="386"/>
      <c r="BX6" s="386"/>
    </row>
    <row r="7" spans="1:76" s="385" customFormat="1" ht="141" customHeight="1">
      <c r="A7" s="50">
        <v>3</v>
      </c>
      <c r="B7" s="50" t="s">
        <v>96</v>
      </c>
      <c r="C7" s="50"/>
      <c r="D7" s="50" t="s">
        <v>138</v>
      </c>
      <c r="E7" s="50" t="s">
        <v>139</v>
      </c>
      <c r="F7" s="50"/>
      <c r="G7" s="50" t="s">
        <v>601</v>
      </c>
      <c r="H7" s="145">
        <v>7563270</v>
      </c>
      <c r="I7" s="50" t="s">
        <v>519</v>
      </c>
      <c r="J7" s="50" t="s">
        <v>1015</v>
      </c>
      <c r="K7" s="50" t="s">
        <v>146</v>
      </c>
      <c r="L7" s="50"/>
      <c r="M7" s="50"/>
      <c r="N7" s="50" t="s">
        <v>1016</v>
      </c>
      <c r="O7" s="50" t="s">
        <v>1017</v>
      </c>
      <c r="P7" s="50" t="s">
        <v>1018</v>
      </c>
      <c r="Q7" s="50"/>
      <c r="R7" s="50"/>
      <c r="S7" s="50"/>
      <c r="T7" s="50"/>
      <c r="U7" s="50"/>
      <c r="V7" s="50"/>
      <c r="W7" s="50"/>
      <c r="X7" s="395">
        <v>641.8</v>
      </c>
      <c r="Y7" s="395">
        <v>1518.8</v>
      </c>
      <c r="Z7" s="395">
        <v>9124</v>
      </c>
      <c r="AA7" s="395">
        <v>5</v>
      </c>
      <c r="AB7" s="395" t="s">
        <v>138</v>
      </c>
      <c r="AC7" s="395" t="s">
        <v>138</v>
      </c>
      <c r="AD7" s="395" t="s">
        <v>193</v>
      </c>
      <c r="BP7" s="386"/>
      <c r="BQ7" s="386"/>
      <c r="BR7" s="386"/>
      <c r="BS7" s="386"/>
      <c r="BT7" s="386"/>
      <c r="BU7" s="386"/>
      <c r="BV7" s="386"/>
      <c r="BW7" s="386"/>
      <c r="BX7" s="386"/>
    </row>
    <row r="8" spans="1:76" s="385" customFormat="1" ht="102">
      <c r="A8" s="50">
        <v>4</v>
      </c>
      <c r="B8" s="50" t="s">
        <v>1218</v>
      </c>
      <c r="C8" s="50"/>
      <c r="D8" s="50" t="s">
        <v>138</v>
      </c>
      <c r="E8" s="50" t="s">
        <v>139</v>
      </c>
      <c r="F8" s="50"/>
      <c r="G8" s="50" t="s">
        <v>140</v>
      </c>
      <c r="H8" s="145">
        <v>248339.37</v>
      </c>
      <c r="I8" s="137" t="s">
        <v>77</v>
      </c>
      <c r="J8" s="50"/>
      <c r="K8" s="50" t="s">
        <v>147</v>
      </c>
      <c r="L8" s="50" t="s">
        <v>1219</v>
      </c>
      <c r="M8" s="50"/>
      <c r="N8" s="50" t="s">
        <v>176</v>
      </c>
      <c r="O8" s="50" t="s">
        <v>177</v>
      </c>
      <c r="P8" s="50" t="s">
        <v>184</v>
      </c>
      <c r="Q8" s="50"/>
      <c r="R8" s="50" t="s">
        <v>302</v>
      </c>
      <c r="S8" s="50" t="s">
        <v>302</v>
      </c>
      <c r="T8" s="50" t="s">
        <v>302</v>
      </c>
      <c r="U8" s="50" t="s">
        <v>302</v>
      </c>
      <c r="V8" s="50" t="s">
        <v>302</v>
      </c>
      <c r="W8" s="50" t="s">
        <v>302</v>
      </c>
      <c r="X8" s="395">
        <v>411.5</v>
      </c>
      <c r="Y8" s="395">
        <v>1461</v>
      </c>
      <c r="Z8" s="395">
        <v>6166</v>
      </c>
      <c r="AA8" s="395" t="s">
        <v>602</v>
      </c>
      <c r="AB8" s="395" t="s">
        <v>603</v>
      </c>
      <c r="AC8" s="395" t="s">
        <v>138</v>
      </c>
      <c r="AD8" s="395" t="s">
        <v>92</v>
      </c>
      <c r="BP8" s="386"/>
      <c r="BQ8" s="386"/>
      <c r="BR8" s="386"/>
      <c r="BS8" s="386"/>
      <c r="BT8" s="386"/>
      <c r="BU8" s="386"/>
      <c r="BV8" s="386"/>
      <c r="BW8" s="386"/>
      <c r="BX8" s="386"/>
    </row>
    <row r="9" spans="1:76" s="385" customFormat="1" ht="12.75">
      <c r="A9" s="50">
        <v>5</v>
      </c>
      <c r="B9" s="50" t="s">
        <v>97</v>
      </c>
      <c r="C9" s="50"/>
      <c r="D9" s="50" t="s">
        <v>138</v>
      </c>
      <c r="E9" s="50" t="s">
        <v>139</v>
      </c>
      <c r="F9" s="50"/>
      <c r="G9" s="50">
        <v>1999</v>
      </c>
      <c r="H9" s="145">
        <v>53889.8</v>
      </c>
      <c r="I9" s="50" t="s">
        <v>77</v>
      </c>
      <c r="J9" s="50"/>
      <c r="K9" s="50" t="s">
        <v>149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395"/>
      <c r="Y9" s="395" t="s">
        <v>188</v>
      </c>
      <c r="Z9" s="395"/>
      <c r="AA9" s="395"/>
      <c r="AB9" s="395" t="s">
        <v>92</v>
      </c>
      <c r="AC9" s="395"/>
      <c r="AD9" s="395"/>
      <c r="BP9" s="386"/>
      <c r="BQ9" s="386"/>
      <c r="BR9" s="386"/>
      <c r="BS9" s="386"/>
      <c r="BT9" s="386"/>
      <c r="BU9" s="386"/>
      <c r="BV9" s="386"/>
      <c r="BW9" s="386"/>
      <c r="BX9" s="386"/>
    </row>
    <row r="10" spans="1:30" s="385" customFormat="1" ht="51">
      <c r="A10" s="50">
        <v>6</v>
      </c>
      <c r="B10" s="50" t="s">
        <v>615</v>
      </c>
      <c r="C10" s="50"/>
      <c r="D10" s="50" t="s">
        <v>139</v>
      </c>
      <c r="E10" s="50" t="s">
        <v>139</v>
      </c>
      <c r="F10" s="50" t="s">
        <v>138</v>
      </c>
      <c r="G10" s="50">
        <v>1900</v>
      </c>
      <c r="H10" s="145">
        <v>2436000</v>
      </c>
      <c r="I10" s="50" t="s">
        <v>519</v>
      </c>
      <c r="J10" s="50" t="s">
        <v>617</v>
      </c>
      <c r="K10" s="50" t="s">
        <v>616</v>
      </c>
      <c r="L10" s="395"/>
      <c r="M10" s="395"/>
      <c r="N10" s="395"/>
      <c r="O10" s="50" t="s">
        <v>618</v>
      </c>
      <c r="P10" s="50" t="s">
        <v>619</v>
      </c>
      <c r="Q10" s="50" t="s">
        <v>302</v>
      </c>
      <c r="R10" s="50" t="s">
        <v>302</v>
      </c>
      <c r="S10" s="50" t="s">
        <v>302</v>
      </c>
      <c r="T10" s="50" t="s">
        <v>302</v>
      </c>
      <c r="U10" s="50" t="s">
        <v>302</v>
      </c>
      <c r="V10" s="50" t="s">
        <v>165</v>
      </c>
      <c r="W10" s="395"/>
      <c r="X10" s="395"/>
      <c r="Y10" s="395">
        <v>748.98</v>
      </c>
      <c r="Z10" s="395">
        <v>3</v>
      </c>
      <c r="AA10" s="395" t="s">
        <v>138</v>
      </c>
      <c r="AB10" s="395" t="s">
        <v>139</v>
      </c>
      <c r="AC10" s="395"/>
      <c r="AD10" s="395"/>
    </row>
    <row r="11" spans="1:30" s="385" customFormat="1" ht="140.25">
      <c r="A11" s="50">
        <v>7</v>
      </c>
      <c r="B11" s="50" t="s">
        <v>620</v>
      </c>
      <c r="C11" s="50"/>
      <c r="D11" s="206" t="s">
        <v>138</v>
      </c>
      <c r="E11" s="50" t="s">
        <v>139</v>
      </c>
      <c r="F11" s="50" t="s">
        <v>138</v>
      </c>
      <c r="G11" s="50" t="s">
        <v>621</v>
      </c>
      <c r="H11" s="145">
        <v>1100000</v>
      </c>
      <c r="I11" s="50" t="s">
        <v>519</v>
      </c>
      <c r="J11" s="50" t="s">
        <v>623</v>
      </c>
      <c r="K11" s="50" t="s">
        <v>622</v>
      </c>
      <c r="L11" s="395"/>
      <c r="M11" s="395"/>
      <c r="N11" s="395"/>
      <c r="O11" s="50" t="s">
        <v>624</v>
      </c>
      <c r="P11" s="50" t="s">
        <v>619</v>
      </c>
      <c r="Q11" s="50" t="s">
        <v>216</v>
      </c>
      <c r="R11" s="50" t="s">
        <v>302</v>
      </c>
      <c r="S11" s="50" t="s">
        <v>302</v>
      </c>
      <c r="T11" s="50" t="s">
        <v>302</v>
      </c>
      <c r="U11" s="50" t="s">
        <v>302</v>
      </c>
      <c r="V11" s="50" t="s">
        <v>302</v>
      </c>
      <c r="W11" s="395"/>
      <c r="X11" s="395"/>
      <c r="Y11" s="395">
        <v>338.01</v>
      </c>
      <c r="Z11" s="395" t="s">
        <v>625</v>
      </c>
      <c r="AA11" s="395" t="s">
        <v>138</v>
      </c>
      <c r="AB11" s="395" t="s">
        <v>139</v>
      </c>
      <c r="AC11" s="395"/>
      <c r="AD11" s="395"/>
    </row>
    <row r="12" spans="1:76" s="385" customFormat="1" ht="37.5" customHeight="1">
      <c r="A12" s="50">
        <v>8</v>
      </c>
      <c r="B12" s="50" t="s">
        <v>98</v>
      </c>
      <c r="C12" s="50" t="s">
        <v>133</v>
      </c>
      <c r="D12" s="50" t="s">
        <v>138</v>
      </c>
      <c r="E12" s="50" t="s">
        <v>139</v>
      </c>
      <c r="F12" s="50"/>
      <c r="G12" s="50" t="s">
        <v>142</v>
      </c>
      <c r="H12" s="145">
        <v>532000</v>
      </c>
      <c r="I12" s="50" t="s">
        <v>519</v>
      </c>
      <c r="J12" s="50"/>
      <c r="K12" s="50" t="s">
        <v>150</v>
      </c>
      <c r="L12" s="50" t="s">
        <v>607</v>
      </c>
      <c r="M12" s="50"/>
      <c r="N12" s="50" t="s">
        <v>185</v>
      </c>
      <c r="O12" s="50" t="s">
        <v>611</v>
      </c>
      <c r="P12" s="50" t="s">
        <v>186</v>
      </c>
      <c r="Q12" s="50"/>
      <c r="R12" s="50" t="s">
        <v>216</v>
      </c>
      <c r="S12" s="50" t="s">
        <v>216</v>
      </c>
      <c r="T12" s="50" t="s">
        <v>302</v>
      </c>
      <c r="U12" s="50" t="s">
        <v>216</v>
      </c>
      <c r="V12" s="50" t="s">
        <v>216</v>
      </c>
      <c r="W12" s="50" t="s">
        <v>302</v>
      </c>
      <c r="X12" s="395">
        <v>127</v>
      </c>
      <c r="Y12" s="395">
        <v>158.5</v>
      </c>
      <c r="Z12" s="395"/>
      <c r="AA12" s="395">
        <v>2</v>
      </c>
      <c r="AB12" s="395" t="s">
        <v>92</v>
      </c>
      <c r="AC12" s="395" t="s">
        <v>138</v>
      </c>
      <c r="AD12" s="395" t="s">
        <v>92</v>
      </c>
      <c r="BP12" s="386"/>
      <c r="BQ12" s="386"/>
      <c r="BR12" s="386"/>
      <c r="BS12" s="386"/>
      <c r="BT12" s="386"/>
      <c r="BU12" s="386"/>
      <c r="BV12" s="386"/>
      <c r="BW12" s="386"/>
      <c r="BX12" s="386"/>
    </row>
    <row r="13" spans="1:76" s="385" customFormat="1" ht="12.75">
      <c r="A13" s="50">
        <v>9</v>
      </c>
      <c r="B13" s="50" t="s">
        <v>99</v>
      </c>
      <c r="C13" s="50" t="s">
        <v>133</v>
      </c>
      <c r="D13" s="50" t="s">
        <v>138</v>
      </c>
      <c r="E13" s="50" t="s">
        <v>139</v>
      </c>
      <c r="F13" s="50"/>
      <c r="G13" s="50">
        <v>1920</v>
      </c>
      <c r="H13" s="145">
        <v>177000</v>
      </c>
      <c r="I13" s="50" t="s">
        <v>519</v>
      </c>
      <c r="J13" s="50"/>
      <c r="K13" s="50" t="s">
        <v>151</v>
      </c>
      <c r="L13" s="50"/>
      <c r="M13" s="50"/>
      <c r="N13" s="50" t="s">
        <v>176</v>
      </c>
      <c r="O13" s="50" t="s">
        <v>177</v>
      </c>
      <c r="P13" s="50" t="s">
        <v>180</v>
      </c>
      <c r="Q13" s="50"/>
      <c r="R13" s="50" t="s">
        <v>604</v>
      </c>
      <c r="S13" s="50" t="s">
        <v>302</v>
      </c>
      <c r="T13" s="50" t="s">
        <v>348</v>
      </c>
      <c r="U13" s="50" t="s">
        <v>605</v>
      </c>
      <c r="V13" s="50" t="s">
        <v>302</v>
      </c>
      <c r="W13" s="50" t="s">
        <v>302</v>
      </c>
      <c r="X13" s="395">
        <v>111</v>
      </c>
      <c r="Y13" s="395">
        <v>52.6</v>
      </c>
      <c r="Z13" s="395"/>
      <c r="AA13" s="395">
        <v>2</v>
      </c>
      <c r="AB13" s="395" t="s">
        <v>193</v>
      </c>
      <c r="AC13" s="395" t="s">
        <v>193</v>
      </c>
      <c r="AD13" s="395" t="s">
        <v>92</v>
      </c>
      <c r="BP13" s="386"/>
      <c r="BQ13" s="386"/>
      <c r="BR13" s="386"/>
      <c r="BS13" s="386"/>
      <c r="BT13" s="386"/>
      <c r="BU13" s="386"/>
      <c r="BV13" s="386"/>
      <c r="BW13" s="386"/>
      <c r="BX13" s="386"/>
    </row>
    <row r="14" spans="1:76" s="385" customFormat="1" ht="12.75">
      <c r="A14" s="50">
        <v>10</v>
      </c>
      <c r="B14" s="50" t="s">
        <v>98</v>
      </c>
      <c r="C14" s="50" t="s">
        <v>134</v>
      </c>
      <c r="D14" s="50" t="s">
        <v>138</v>
      </c>
      <c r="E14" s="50" t="s">
        <v>139</v>
      </c>
      <c r="F14" s="50"/>
      <c r="G14" s="50" t="s">
        <v>142</v>
      </c>
      <c r="H14" s="145">
        <v>2000</v>
      </c>
      <c r="I14" s="50" t="s">
        <v>77</v>
      </c>
      <c r="J14" s="50"/>
      <c r="K14" s="50" t="s">
        <v>150</v>
      </c>
      <c r="L14" s="50"/>
      <c r="M14" s="50"/>
      <c r="N14" s="50" t="s">
        <v>176</v>
      </c>
      <c r="O14" s="50" t="s">
        <v>177</v>
      </c>
      <c r="P14" s="50" t="s">
        <v>187</v>
      </c>
      <c r="Q14" s="50"/>
      <c r="R14" s="50"/>
      <c r="S14" s="50"/>
      <c r="T14" s="50"/>
      <c r="U14" s="50"/>
      <c r="V14" s="50"/>
      <c r="W14" s="50"/>
      <c r="X14" s="395">
        <v>27</v>
      </c>
      <c r="Y14" s="395" t="s">
        <v>188</v>
      </c>
      <c r="Z14" s="395"/>
      <c r="AA14" s="395">
        <v>1</v>
      </c>
      <c r="AB14" s="395" t="s">
        <v>92</v>
      </c>
      <c r="AC14" s="395" t="s">
        <v>92</v>
      </c>
      <c r="AD14" s="395" t="s">
        <v>92</v>
      </c>
      <c r="BP14" s="386"/>
      <c r="BQ14" s="386"/>
      <c r="BR14" s="386"/>
      <c r="BS14" s="386"/>
      <c r="BT14" s="386"/>
      <c r="BU14" s="386"/>
      <c r="BV14" s="386"/>
      <c r="BW14" s="386"/>
      <c r="BX14" s="386"/>
    </row>
    <row r="15" spans="1:76" s="385" customFormat="1" ht="12.75">
      <c r="A15" s="50">
        <v>11</v>
      </c>
      <c r="B15" s="50" t="s">
        <v>99</v>
      </c>
      <c r="C15" s="50" t="s">
        <v>134</v>
      </c>
      <c r="D15" s="50" t="s">
        <v>138</v>
      </c>
      <c r="E15" s="50" t="s">
        <v>139</v>
      </c>
      <c r="F15" s="50"/>
      <c r="G15" s="50">
        <v>1920</v>
      </c>
      <c r="H15" s="145">
        <v>2500</v>
      </c>
      <c r="I15" s="50" t="s">
        <v>77</v>
      </c>
      <c r="J15" s="50"/>
      <c r="K15" s="50" t="s">
        <v>152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395">
        <v>46</v>
      </c>
      <c r="Y15" s="395" t="s">
        <v>188</v>
      </c>
      <c r="Z15" s="395"/>
      <c r="AA15" s="395">
        <v>1</v>
      </c>
      <c r="AB15" s="395" t="s">
        <v>92</v>
      </c>
      <c r="AC15" s="395" t="s">
        <v>92</v>
      </c>
      <c r="AD15" s="395" t="s">
        <v>92</v>
      </c>
      <c r="BP15" s="386"/>
      <c r="BQ15" s="386"/>
      <c r="BR15" s="386"/>
      <c r="BS15" s="386"/>
      <c r="BT15" s="386"/>
      <c r="BU15" s="386"/>
      <c r="BV15" s="386"/>
      <c r="BW15" s="386"/>
      <c r="BX15" s="386"/>
    </row>
    <row r="16" spans="1:76" s="385" customFormat="1" ht="26.25" customHeight="1">
      <c r="A16" s="50">
        <v>12</v>
      </c>
      <c r="B16" s="50" t="s">
        <v>100</v>
      </c>
      <c r="C16" s="50" t="s">
        <v>133</v>
      </c>
      <c r="D16" s="50" t="s">
        <v>138</v>
      </c>
      <c r="E16" s="50" t="s">
        <v>139</v>
      </c>
      <c r="F16" s="50"/>
      <c r="G16" s="50">
        <v>2003</v>
      </c>
      <c r="H16" s="145">
        <v>853000</v>
      </c>
      <c r="I16" s="50" t="s">
        <v>519</v>
      </c>
      <c r="J16" s="50"/>
      <c r="K16" s="50" t="s">
        <v>153</v>
      </c>
      <c r="L16" s="50" t="s">
        <v>608</v>
      </c>
      <c r="M16" s="50"/>
      <c r="N16" s="396"/>
      <c r="O16" s="396"/>
      <c r="P16" s="396"/>
      <c r="Q16" s="50"/>
      <c r="R16" s="50"/>
      <c r="S16" s="50"/>
      <c r="T16" s="50"/>
      <c r="U16" s="50"/>
      <c r="V16" s="50"/>
      <c r="W16" s="50"/>
      <c r="X16" s="395">
        <v>366</v>
      </c>
      <c r="Y16" s="395">
        <v>254.12</v>
      </c>
      <c r="Z16" s="395"/>
      <c r="AA16" s="395">
        <v>1</v>
      </c>
      <c r="AB16" s="395" t="s">
        <v>193</v>
      </c>
      <c r="AC16" s="395" t="s">
        <v>138</v>
      </c>
      <c r="AD16" s="395" t="s">
        <v>92</v>
      </c>
      <c r="BP16" s="386"/>
      <c r="BQ16" s="386"/>
      <c r="BR16" s="386"/>
      <c r="BS16" s="386"/>
      <c r="BT16" s="386"/>
      <c r="BU16" s="386"/>
      <c r="BV16" s="386"/>
      <c r="BW16" s="386"/>
      <c r="BX16" s="386"/>
    </row>
    <row r="17" spans="1:76" s="385" customFormat="1" ht="12.75">
      <c r="A17" s="50">
        <v>13</v>
      </c>
      <c r="B17" s="50" t="s">
        <v>101</v>
      </c>
      <c r="C17" s="50" t="s">
        <v>135</v>
      </c>
      <c r="D17" s="50"/>
      <c r="E17" s="50" t="s">
        <v>139</v>
      </c>
      <c r="F17" s="50" t="s">
        <v>138</v>
      </c>
      <c r="G17" s="50">
        <v>1886</v>
      </c>
      <c r="H17" s="145">
        <v>403000</v>
      </c>
      <c r="I17" s="50" t="s">
        <v>77</v>
      </c>
      <c r="J17" s="50"/>
      <c r="K17" s="50" t="s">
        <v>154</v>
      </c>
      <c r="L17" s="50"/>
      <c r="M17" s="50"/>
      <c r="N17" s="50" t="s">
        <v>176</v>
      </c>
      <c r="O17" s="50" t="s">
        <v>177</v>
      </c>
      <c r="P17" s="50" t="s">
        <v>180</v>
      </c>
      <c r="Q17" s="50"/>
      <c r="R17" s="50"/>
      <c r="S17" s="50"/>
      <c r="T17" s="50"/>
      <c r="U17" s="50"/>
      <c r="V17" s="50"/>
      <c r="W17" s="50"/>
      <c r="X17" s="395">
        <v>1221.7</v>
      </c>
      <c r="Y17" s="395">
        <v>3067.8</v>
      </c>
      <c r="Z17" s="395">
        <v>16776.8</v>
      </c>
      <c r="AA17" s="395">
        <v>4</v>
      </c>
      <c r="AB17" s="395" t="s">
        <v>193</v>
      </c>
      <c r="AC17" s="395" t="s">
        <v>92</v>
      </c>
      <c r="AD17" s="395" t="s">
        <v>92</v>
      </c>
      <c r="BP17" s="386"/>
      <c r="BQ17" s="386"/>
      <c r="BR17" s="386"/>
      <c r="BS17" s="386"/>
      <c r="BT17" s="386"/>
      <c r="BU17" s="386"/>
      <c r="BV17" s="386"/>
      <c r="BW17" s="386"/>
      <c r="BX17" s="386"/>
    </row>
    <row r="18" spans="1:76" s="385" customFormat="1" ht="25.5">
      <c r="A18" s="50">
        <v>14</v>
      </c>
      <c r="B18" s="50" t="s">
        <v>102</v>
      </c>
      <c r="C18" s="50" t="s">
        <v>133</v>
      </c>
      <c r="D18" s="50" t="s">
        <v>138</v>
      </c>
      <c r="E18" s="50" t="s">
        <v>139</v>
      </c>
      <c r="F18" s="50"/>
      <c r="G18" s="50">
        <v>1922</v>
      </c>
      <c r="H18" s="145">
        <v>288000</v>
      </c>
      <c r="I18" s="50" t="s">
        <v>519</v>
      </c>
      <c r="J18" s="50"/>
      <c r="K18" s="50" t="s">
        <v>155</v>
      </c>
      <c r="L18" s="50" t="s">
        <v>609</v>
      </c>
      <c r="M18" s="50"/>
      <c r="N18" s="50" t="s">
        <v>176</v>
      </c>
      <c r="O18" s="50" t="s">
        <v>177</v>
      </c>
      <c r="P18" s="50" t="s">
        <v>606</v>
      </c>
      <c r="Q18" s="50"/>
      <c r="R18" s="50" t="s">
        <v>216</v>
      </c>
      <c r="S18" s="50" t="s">
        <v>216</v>
      </c>
      <c r="T18" s="50" t="s">
        <v>216</v>
      </c>
      <c r="U18" s="50" t="s">
        <v>216</v>
      </c>
      <c r="V18" s="50" t="s">
        <v>216</v>
      </c>
      <c r="W18" s="50" t="s">
        <v>216</v>
      </c>
      <c r="X18" s="395">
        <v>52</v>
      </c>
      <c r="Y18" s="395">
        <v>80.73</v>
      </c>
      <c r="Z18" s="395"/>
      <c r="AA18" s="395">
        <v>2</v>
      </c>
      <c r="AB18" s="395" t="s">
        <v>92</v>
      </c>
      <c r="AC18" s="395" t="s">
        <v>193</v>
      </c>
      <c r="AD18" s="395" t="s">
        <v>92</v>
      </c>
      <c r="BP18" s="386"/>
      <c r="BQ18" s="386"/>
      <c r="BR18" s="386"/>
      <c r="BS18" s="386"/>
      <c r="BT18" s="386"/>
      <c r="BU18" s="386"/>
      <c r="BV18" s="386"/>
      <c r="BW18" s="386"/>
      <c r="BX18" s="386"/>
    </row>
    <row r="19" spans="1:76" s="385" customFormat="1" ht="63.75">
      <c r="A19" s="50">
        <v>15</v>
      </c>
      <c r="B19" s="50" t="s">
        <v>103</v>
      </c>
      <c r="C19" s="50" t="s">
        <v>136</v>
      </c>
      <c r="D19" s="50" t="s">
        <v>138</v>
      </c>
      <c r="E19" s="50" t="s">
        <v>139</v>
      </c>
      <c r="F19" s="50"/>
      <c r="G19" s="50">
        <v>1987</v>
      </c>
      <c r="H19" s="145">
        <v>1458000</v>
      </c>
      <c r="I19" s="50" t="s">
        <v>519</v>
      </c>
      <c r="J19" s="50" t="s">
        <v>143</v>
      </c>
      <c r="K19" s="50" t="s">
        <v>156</v>
      </c>
      <c r="L19" s="50"/>
      <c r="M19" s="50"/>
      <c r="N19" s="50" t="s">
        <v>185</v>
      </c>
      <c r="O19" s="50" t="s">
        <v>610</v>
      </c>
      <c r="P19" s="50" t="s">
        <v>180</v>
      </c>
      <c r="Q19" s="50"/>
      <c r="R19" s="50"/>
      <c r="S19" s="50"/>
      <c r="T19" s="50"/>
      <c r="U19" s="50"/>
      <c r="V19" s="50"/>
      <c r="W19" s="50"/>
      <c r="X19" s="395">
        <v>358</v>
      </c>
      <c r="Y19" s="395">
        <v>463</v>
      </c>
      <c r="Z19" s="395">
        <v>3303</v>
      </c>
      <c r="AA19" s="395">
        <v>2</v>
      </c>
      <c r="AB19" s="395" t="s">
        <v>193</v>
      </c>
      <c r="AC19" s="395" t="s">
        <v>193</v>
      </c>
      <c r="AD19" s="395" t="s">
        <v>92</v>
      </c>
      <c r="BP19" s="386"/>
      <c r="BQ19" s="386"/>
      <c r="BR19" s="386"/>
      <c r="BS19" s="386"/>
      <c r="BT19" s="386"/>
      <c r="BU19" s="386"/>
      <c r="BV19" s="386"/>
      <c r="BW19" s="386"/>
      <c r="BX19" s="386"/>
    </row>
    <row r="20" spans="1:76" s="385" customFormat="1" ht="12.75">
      <c r="A20" s="50">
        <v>16</v>
      </c>
      <c r="B20" s="50" t="s">
        <v>1192</v>
      </c>
      <c r="C20" s="50"/>
      <c r="D20" s="50" t="s">
        <v>138</v>
      </c>
      <c r="E20" s="50" t="s">
        <v>139</v>
      </c>
      <c r="F20" s="50"/>
      <c r="G20" s="50">
        <v>1994</v>
      </c>
      <c r="H20" s="145">
        <v>3409.38</v>
      </c>
      <c r="I20" s="50" t="s">
        <v>77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395"/>
      <c r="Y20" s="395"/>
      <c r="Z20" s="395"/>
      <c r="AA20" s="395"/>
      <c r="AB20" s="395"/>
      <c r="AC20" s="395"/>
      <c r="AD20" s="395"/>
      <c r="BP20" s="386"/>
      <c r="BQ20" s="386"/>
      <c r="BR20" s="386"/>
      <c r="BS20" s="386"/>
      <c r="BT20" s="386"/>
      <c r="BU20" s="386"/>
      <c r="BV20" s="386"/>
      <c r="BW20" s="386"/>
      <c r="BX20" s="386"/>
    </row>
    <row r="21" spans="1:76" s="385" customFormat="1" ht="12.75">
      <c r="A21" s="50">
        <v>17</v>
      </c>
      <c r="B21" s="50" t="s">
        <v>104</v>
      </c>
      <c r="C21" s="50"/>
      <c r="D21" s="50" t="s">
        <v>138</v>
      </c>
      <c r="E21" s="50" t="s">
        <v>139</v>
      </c>
      <c r="F21" s="50"/>
      <c r="G21" s="50">
        <v>1960</v>
      </c>
      <c r="H21" s="145">
        <v>22290</v>
      </c>
      <c r="I21" s="50" t="s">
        <v>77</v>
      </c>
      <c r="J21" s="50"/>
      <c r="K21" s="50" t="s">
        <v>157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395"/>
      <c r="Y21" s="395"/>
      <c r="Z21" s="395"/>
      <c r="AA21" s="395"/>
      <c r="AB21" s="395"/>
      <c r="AC21" s="395"/>
      <c r="AD21" s="395"/>
      <c r="BP21" s="386"/>
      <c r="BQ21" s="386"/>
      <c r="BR21" s="386"/>
      <c r="BS21" s="386"/>
      <c r="BT21" s="386"/>
      <c r="BU21" s="386"/>
      <c r="BV21" s="386"/>
      <c r="BW21" s="386"/>
      <c r="BX21" s="386"/>
    </row>
    <row r="22" spans="1:76" s="385" customFormat="1" ht="63.75">
      <c r="A22" s="50">
        <v>18</v>
      </c>
      <c r="B22" s="50" t="s">
        <v>105</v>
      </c>
      <c r="C22" s="50" t="s">
        <v>137</v>
      </c>
      <c r="D22" s="50" t="s">
        <v>138</v>
      </c>
      <c r="E22" s="50" t="s">
        <v>139</v>
      </c>
      <c r="F22" s="50"/>
      <c r="G22" s="50">
        <v>1901</v>
      </c>
      <c r="H22" s="145">
        <v>1498140</v>
      </c>
      <c r="I22" s="50" t="s">
        <v>519</v>
      </c>
      <c r="J22" s="50" t="s">
        <v>144</v>
      </c>
      <c r="K22" s="50" t="s">
        <v>158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395"/>
      <c r="Y22" s="395"/>
      <c r="Z22" s="395"/>
      <c r="AA22" s="395"/>
      <c r="AB22" s="395"/>
      <c r="AC22" s="395"/>
      <c r="AD22" s="395"/>
      <c r="BP22" s="386"/>
      <c r="BQ22" s="386"/>
      <c r="BR22" s="386"/>
      <c r="BS22" s="386"/>
      <c r="BT22" s="386"/>
      <c r="BU22" s="386"/>
      <c r="BV22" s="386"/>
      <c r="BW22" s="386"/>
      <c r="BX22" s="386"/>
    </row>
    <row r="23" spans="1:76" s="385" customFormat="1" ht="12.75">
      <c r="A23" s="50">
        <v>19</v>
      </c>
      <c r="B23" s="50" t="s">
        <v>106</v>
      </c>
      <c r="C23" s="50"/>
      <c r="D23" s="50" t="s">
        <v>138</v>
      </c>
      <c r="E23" s="50" t="s">
        <v>139</v>
      </c>
      <c r="F23" s="50"/>
      <c r="G23" s="50">
        <v>1901</v>
      </c>
      <c r="H23" s="145">
        <v>6000</v>
      </c>
      <c r="I23" s="50" t="s">
        <v>77</v>
      </c>
      <c r="J23" s="50"/>
      <c r="K23" s="50" t="s">
        <v>158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395"/>
      <c r="Y23" s="395"/>
      <c r="Z23" s="395"/>
      <c r="AA23" s="395"/>
      <c r="AB23" s="395"/>
      <c r="AC23" s="395"/>
      <c r="AD23" s="395"/>
      <c r="BP23" s="386"/>
      <c r="BQ23" s="386"/>
      <c r="BR23" s="386"/>
      <c r="BS23" s="386"/>
      <c r="BT23" s="386"/>
      <c r="BU23" s="386"/>
      <c r="BV23" s="386"/>
      <c r="BW23" s="386"/>
      <c r="BX23" s="386"/>
    </row>
    <row r="24" spans="1:76" s="385" customFormat="1" ht="12.75">
      <c r="A24" s="50">
        <v>20</v>
      </c>
      <c r="B24" s="50" t="s">
        <v>1193</v>
      </c>
      <c r="C24" s="50"/>
      <c r="D24" s="50" t="s">
        <v>138</v>
      </c>
      <c r="E24" s="50" t="s">
        <v>139</v>
      </c>
      <c r="F24" s="50"/>
      <c r="G24" s="50">
        <v>2012</v>
      </c>
      <c r="H24" s="145">
        <v>417693.91</v>
      </c>
      <c r="I24" s="50" t="s">
        <v>77</v>
      </c>
      <c r="J24" s="50"/>
      <c r="K24" s="50" t="s">
        <v>159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397"/>
      <c r="Y24" s="395"/>
      <c r="Z24" s="395"/>
      <c r="AA24" s="395"/>
      <c r="AB24" s="395"/>
      <c r="AC24" s="395"/>
      <c r="AD24" s="395"/>
      <c r="BP24" s="386"/>
      <c r="BQ24" s="386"/>
      <c r="BR24" s="386"/>
      <c r="BS24" s="386"/>
      <c r="BT24" s="386"/>
      <c r="BU24" s="386"/>
      <c r="BV24" s="386"/>
      <c r="BW24" s="386"/>
      <c r="BX24" s="386"/>
    </row>
    <row r="25" spans="1:76" s="385" customFormat="1" ht="12.75">
      <c r="A25" s="50">
        <v>21</v>
      </c>
      <c r="B25" s="50" t="s">
        <v>1193</v>
      </c>
      <c r="C25" s="50"/>
      <c r="D25" s="50" t="s">
        <v>138</v>
      </c>
      <c r="E25" s="50" t="s">
        <v>139</v>
      </c>
      <c r="F25" s="50"/>
      <c r="G25" s="50">
        <v>2012</v>
      </c>
      <c r="H25" s="145">
        <v>661188.47</v>
      </c>
      <c r="I25" s="50" t="s">
        <v>77</v>
      </c>
      <c r="J25" s="50"/>
      <c r="K25" s="50" t="s">
        <v>160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397"/>
      <c r="Y25" s="395"/>
      <c r="Z25" s="395"/>
      <c r="AA25" s="395"/>
      <c r="AB25" s="395"/>
      <c r="AC25" s="395"/>
      <c r="AD25" s="395"/>
      <c r="BP25" s="386"/>
      <c r="BQ25" s="386"/>
      <c r="BR25" s="386"/>
      <c r="BS25" s="386"/>
      <c r="BT25" s="386"/>
      <c r="BU25" s="386"/>
      <c r="BV25" s="386"/>
      <c r="BW25" s="386"/>
      <c r="BX25" s="386"/>
    </row>
    <row r="26" spans="1:76" s="385" customFormat="1" ht="12.75">
      <c r="A26" s="50">
        <v>22</v>
      </c>
      <c r="B26" s="50" t="s">
        <v>1194</v>
      </c>
      <c r="C26" s="50"/>
      <c r="D26" s="50"/>
      <c r="E26" s="50"/>
      <c r="F26" s="50"/>
      <c r="G26" s="50">
        <v>2017</v>
      </c>
      <c r="H26" s="145">
        <v>32000</v>
      </c>
      <c r="I26" s="50" t="s">
        <v>77</v>
      </c>
      <c r="J26" s="50"/>
      <c r="K26" s="50" t="s">
        <v>742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397"/>
      <c r="Y26" s="395"/>
      <c r="Z26" s="395"/>
      <c r="AA26" s="395"/>
      <c r="AB26" s="395"/>
      <c r="AC26" s="395"/>
      <c r="AD26" s="395"/>
      <c r="BP26" s="386"/>
      <c r="BQ26" s="386"/>
      <c r="BR26" s="386"/>
      <c r="BS26" s="386"/>
      <c r="BT26" s="386"/>
      <c r="BU26" s="386"/>
      <c r="BV26" s="386"/>
      <c r="BW26" s="386"/>
      <c r="BX26" s="386"/>
    </row>
    <row r="27" spans="1:76" s="385" customFormat="1" ht="12.75">
      <c r="A27" s="50">
        <v>23</v>
      </c>
      <c r="B27" s="50" t="s">
        <v>107</v>
      </c>
      <c r="C27" s="50"/>
      <c r="D27" s="50" t="s">
        <v>138</v>
      </c>
      <c r="E27" s="50" t="s">
        <v>139</v>
      </c>
      <c r="F27" s="50"/>
      <c r="G27" s="50">
        <v>2008</v>
      </c>
      <c r="H27" s="145">
        <v>7106.5</v>
      </c>
      <c r="I27" s="50" t="s">
        <v>77</v>
      </c>
      <c r="J27" s="50"/>
      <c r="K27" s="50" t="s">
        <v>161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397"/>
      <c r="Y27" s="395"/>
      <c r="Z27" s="395"/>
      <c r="AA27" s="395"/>
      <c r="AB27" s="395"/>
      <c r="AC27" s="395"/>
      <c r="AD27" s="395"/>
      <c r="BP27" s="386"/>
      <c r="BQ27" s="386"/>
      <c r="BR27" s="386"/>
      <c r="BS27" s="386"/>
      <c r="BT27" s="386"/>
      <c r="BU27" s="386"/>
      <c r="BV27" s="386"/>
      <c r="BW27" s="386"/>
      <c r="BX27" s="386"/>
    </row>
    <row r="28" spans="1:76" s="385" customFormat="1" ht="25.5">
      <c r="A28" s="50">
        <v>24</v>
      </c>
      <c r="B28" s="50" t="s">
        <v>107</v>
      </c>
      <c r="C28" s="50"/>
      <c r="D28" s="50" t="s">
        <v>138</v>
      </c>
      <c r="E28" s="50" t="s">
        <v>139</v>
      </c>
      <c r="F28" s="50"/>
      <c r="G28" s="50">
        <v>2011</v>
      </c>
      <c r="H28" s="145">
        <v>11377.13</v>
      </c>
      <c r="I28" s="50" t="s">
        <v>77</v>
      </c>
      <c r="J28" s="50"/>
      <c r="K28" s="50" t="s">
        <v>626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397"/>
      <c r="Y28" s="395"/>
      <c r="Z28" s="395"/>
      <c r="AA28" s="395"/>
      <c r="AB28" s="395"/>
      <c r="AC28" s="395"/>
      <c r="AD28" s="395"/>
      <c r="BP28" s="386"/>
      <c r="BQ28" s="386"/>
      <c r="BR28" s="386"/>
      <c r="BS28" s="386"/>
      <c r="BT28" s="386"/>
      <c r="BU28" s="386"/>
      <c r="BV28" s="386"/>
      <c r="BW28" s="386"/>
      <c r="BX28" s="386"/>
    </row>
    <row r="29" spans="1:76" s="385" customFormat="1" ht="25.5">
      <c r="A29" s="50">
        <v>25</v>
      </c>
      <c r="B29" s="50" t="s">
        <v>107</v>
      </c>
      <c r="C29" s="50"/>
      <c r="D29" s="50" t="s">
        <v>138</v>
      </c>
      <c r="E29" s="50" t="s">
        <v>139</v>
      </c>
      <c r="F29" s="50"/>
      <c r="G29" s="50">
        <v>2011</v>
      </c>
      <c r="H29" s="145">
        <v>11377.13</v>
      </c>
      <c r="I29" s="50" t="s">
        <v>77</v>
      </c>
      <c r="J29" s="50"/>
      <c r="K29" s="50" t="s">
        <v>627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397"/>
      <c r="Y29" s="395"/>
      <c r="Z29" s="395"/>
      <c r="AA29" s="395"/>
      <c r="AB29" s="395"/>
      <c r="AC29" s="395"/>
      <c r="AD29" s="395"/>
      <c r="BP29" s="386"/>
      <c r="BQ29" s="386"/>
      <c r="BR29" s="386"/>
      <c r="BS29" s="386"/>
      <c r="BT29" s="386"/>
      <c r="BU29" s="386"/>
      <c r="BV29" s="386"/>
      <c r="BW29" s="386"/>
      <c r="BX29" s="386"/>
    </row>
    <row r="30" spans="1:76" s="385" customFormat="1" ht="12.75">
      <c r="A30" s="50">
        <v>26</v>
      </c>
      <c r="B30" s="50" t="s">
        <v>107</v>
      </c>
      <c r="C30" s="50"/>
      <c r="D30" s="50" t="s">
        <v>138</v>
      </c>
      <c r="E30" s="50" t="s">
        <v>139</v>
      </c>
      <c r="F30" s="50"/>
      <c r="G30" s="50">
        <v>2008</v>
      </c>
      <c r="H30" s="145">
        <v>8045.29</v>
      </c>
      <c r="I30" s="50" t="s">
        <v>77</v>
      </c>
      <c r="J30" s="50"/>
      <c r="K30" s="50" t="s">
        <v>161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397"/>
      <c r="Y30" s="395"/>
      <c r="Z30" s="395"/>
      <c r="AA30" s="395"/>
      <c r="AB30" s="395"/>
      <c r="AC30" s="395"/>
      <c r="AD30" s="395"/>
      <c r="BP30" s="386"/>
      <c r="BQ30" s="386"/>
      <c r="BR30" s="386"/>
      <c r="BS30" s="386"/>
      <c r="BT30" s="386"/>
      <c r="BU30" s="386"/>
      <c r="BV30" s="386"/>
      <c r="BW30" s="386"/>
      <c r="BX30" s="386"/>
    </row>
    <row r="31" spans="1:76" s="385" customFormat="1" ht="12.75">
      <c r="A31" s="50">
        <v>27</v>
      </c>
      <c r="B31" s="50" t="s">
        <v>107</v>
      </c>
      <c r="C31" s="50"/>
      <c r="D31" s="50" t="s">
        <v>138</v>
      </c>
      <c r="E31" s="50" t="s">
        <v>139</v>
      </c>
      <c r="F31" s="50"/>
      <c r="G31" s="50">
        <v>2009</v>
      </c>
      <c r="H31" s="145">
        <v>12893.86</v>
      </c>
      <c r="I31" s="50" t="s">
        <v>77</v>
      </c>
      <c r="J31" s="50"/>
      <c r="K31" s="50" t="s">
        <v>162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397"/>
      <c r="Y31" s="395"/>
      <c r="Z31" s="395"/>
      <c r="AA31" s="395"/>
      <c r="AB31" s="395"/>
      <c r="AC31" s="395"/>
      <c r="AD31" s="395"/>
      <c r="BP31" s="386"/>
      <c r="BQ31" s="386"/>
      <c r="BR31" s="386"/>
      <c r="BS31" s="386"/>
      <c r="BT31" s="386"/>
      <c r="BU31" s="386"/>
      <c r="BV31" s="386"/>
      <c r="BW31" s="386"/>
      <c r="BX31" s="386"/>
    </row>
    <row r="32" spans="1:76" s="385" customFormat="1" ht="12.75">
      <c r="A32" s="50">
        <v>28</v>
      </c>
      <c r="B32" s="50" t="s">
        <v>108</v>
      </c>
      <c r="C32" s="50"/>
      <c r="D32" s="50" t="s">
        <v>138</v>
      </c>
      <c r="E32" s="50" t="s">
        <v>139</v>
      </c>
      <c r="F32" s="50"/>
      <c r="G32" s="50">
        <v>2014</v>
      </c>
      <c r="H32" s="145">
        <v>4612.5</v>
      </c>
      <c r="I32" s="50" t="s">
        <v>77</v>
      </c>
      <c r="J32" s="50"/>
      <c r="K32" s="50" t="s">
        <v>163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397"/>
      <c r="Y32" s="395"/>
      <c r="Z32" s="395"/>
      <c r="AA32" s="395"/>
      <c r="AB32" s="395"/>
      <c r="AC32" s="395"/>
      <c r="AD32" s="395"/>
      <c r="BP32" s="386"/>
      <c r="BQ32" s="386"/>
      <c r="BR32" s="386"/>
      <c r="BS32" s="386"/>
      <c r="BT32" s="386"/>
      <c r="BU32" s="386"/>
      <c r="BV32" s="386"/>
      <c r="BW32" s="386"/>
      <c r="BX32" s="386"/>
    </row>
    <row r="33" spans="1:76" s="385" customFormat="1" ht="12.75">
      <c r="A33" s="50">
        <v>29</v>
      </c>
      <c r="B33" s="50" t="s">
        <v>107</v>
      </c>
      <c r="C33" s="50"/>
      <c r="D33" s="50" t="s">
        <v>138</v>
      </c>
      <c r="E33" s="50" t="s">
        <v>139</v>
      </c>
      <c r="F33" s="50"/>
      <c r="G33" s="50">
        <v>2009</v>
      </c>
      <c r="H33" s="145">
        <v>12893.87</v>
      </c>
      <c r="I33" s="50" t="s">
        <v>77</v>
      </c>
      <c r="J33" s="50"/>
      <c r="K33" s="50" t="s">
        <v>164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397"/>
      <c r="Y33" s="395"/>
      <c r="Z33" s="395"/>
      <c r="AA33" s="395"/>
      <c r="AB33" s="395"/>
      <c r="AC33" s="395"/>
      <c r="AD33" s="395"/>
      <c r="BP33" s="386"/>
      <c r="BQ33" s="386"/>
      <c r="BR33" s="386"/>
      <c r="BS33" s="386"/>
      <c r="BT33" s="386"/>
      <c r="BU33" s="386"/>
      <c r="BV33" s="386"/>
      <c r="BW33" s="386"/>
      <c r="BX33" s="386"/>
    </row>
    <row r="34" spans="1:76" s="385" customFormat="1" ht="12.75">
      <c r="A34" s="50">
        <v>30</v>
      </c>
      <c r="B34" s="50" t="s">
        <v>109</v>
      </c>
      <c r="C34" s="50"/>
      <c r="D34" s="50" t="s">
        <v>138</v>
      </c>
      <c r="E34" s="50" t="s">
        <v>139</v>
      </c>
      <c r="F34" s="50"/>
      <c r="G34" s="50"/>
      <c r="H34" s="145">
        <v>7544667.51</v>
      </c>
      <c r="I34" s="50" t="s">
        <v>77</v>
      </c>
      <c r="J34" s="50"/>
      <c r="K34" s="50" t="s">
        <v>614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397"/>
      <c r="Y34" s="395"/>
      <c r="Z34" s="395"/>
      <c r="AA34" s="395"/>
      <c r="AB34" s="395"/>
      <c r="AC34" s="395"/>
      <c r="AD34" s="395"/>
      <c r="BP34" s="386"/>
      <c r="BQ34" s="386"/>
      <c r="BR34" s="386"/>
      <c r="BS34" s="386"/>
      <c r="BT34" s="386"/>
      <c r="BU34" s="386"/>
      <c r="BV34" s="386"/>
      <c r="BW34" s="386"/>
      <c r="BX34" s="386"/>
    </row>
    <row r="35" spans="1:76" s="385" customFormat="1" ht="12.75">
      <c r="A35" s="50">
        <v>31</v>
      </c>
      <c r="B35" s="50" t="s">
        <v>110</v>
      </c>
      <c r="C35" s="50"/>
      <c r="D35" s="50" t="s">
        <v>138</v>
      </c>
      <c r="E35" s="50" t="s">
        <v>139</v>
      </c>
      <c r="F35" s="50"/>
      <c r="G35" s="50">
        <v>2009</v>
      </c>
      <c r="H35" s="145">
        <v>430063.98</v>
      </c>
      <c r="I35" s="50" t="s">
        <v>77</v>
      </c>
      <c r="J35" s="50"/>
      <c r="K35" s="50" t="s">
        <v>159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397"/>
      <c r="Y35" s="395"/>
      <c r="Z35" s="395"/>
      <c r="AA35" s="395"/>
      <c r="AB35" s="395"/>
      <c r="AC35" s="395"/>
      <c r="AD35" s="395"/>
      <c r="BP35" s="386"/>
      <c r="BQ35" s="386"/>
      <c r="BR35" s="386"/>
      <c r="BS35" s="386"/>
      <c r="BT35" s="386"/>
      <c r="BU35" s="386"/>
      <c r="BV35" s="386"/>
      <c r="BW35" s="386"/>
      <c r="BX35" s="386"/>
    </row>
    <row r="36" spans="1:76" s="385" customFormat="1" ht="12.75">
      <c r="A36" s="50">
        <v>32</v>
      </c>
      <c r="B36" s="50" t="s">
        <v>112</v>
      </c>
      <c r="C36" s="50"/>
      <c r="D36" s="50" t="s">
        <v>138</v>
      </c>
      <c r="E36" s="50" t="s">
        <v>139</v>
      </c>
      <c r="F36" s="50"/>
      <c r="G36" s="50">
        <v>2009</v>
      </c>
      <c r="H36" s="145">
        <v>175588</v>
      </c>
      <c r="I36" s="50" t="s">
        <v>77</v>
      </c>
      <c r="J36" s="50"/>
      <c r="K36" s="50" t="s">
        <v>166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397"/>
      <c r="Y36" s="395"/>
      <c r="Z36" s="395"/>
      <c r="AA36" s="395"/>
      <c r="AB36" s="395"/>
      <c r="AC36" s="395"/>
      <c r="AD36" s="395"/>
      <c r="BP36" s="386"/>
      <c r="BQ36" s="386"/>
      <c r="BR36" s="386"/>
      <c r="BS36" s="386"/>
      <c r="BT36" s="386"/>
      <c r="BU36" s="386"/>
      <c r="BV36" s="386"/>
      <c r="BW36" s="386"/>
      <c r="BX36" s="386"/>
    </row>
    <row r="37" spans="1:76" s="385" customFormat="1" ht="12.75">
      <c r="A37" s="50">
        <v>33</v>
      </c>
      <c r="B37" s="50" t="s">
        <v>113</v>
      </c>
      <c r="C37" s="50"/>
      <c r="D37" s="50" t="s">
        <v>138</v>
      </c>
      <c r="E37" s="50" t="s">
        <v>139</v>
      </c>
      <c r="F37" s="50"/>
      <c r="G37" s="50">
        <v>2009</v>
      </c>
      <c r="H37" s="145">
        <v>105356.53</v>
      </c>
      <c r="I37" s="50" t="s">
        <v>77</v>
      </c>
      <c r="J37" s="50"/>
      <c r="K37" s="50" t="s">
        <v>162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397"/>
      <c r="Y37" s="395"/>
      <c r="Z37" s="395"/>
      <c r="AA37" s="395"/>
      <c r="AB37" s="395"/>
      <c r="AC37" s="395"/>
      <c r="AD37" s="395"/>
      <c r="BP37" s="386"/>
      <c r="BQ37" s="386"/>
      <c r="BR37" s="386"/>
      <c r="BS37" s="386"/>
      <c r="BT37" s="386"/>
      <c r="BU37" s="386"/>
      <c r="BV37" s="386"/>
      <c r="BW37" s="386"/>
      <c r="BX37" s="386"/>
    </row>
    <row r="38" spans="1:76" s="385" customFormat="1" ht="12.75">
      <c r="A38" s="50">
        <v>34</v>
      </c>
      <c r="B38" s="50" t="s">
        <v>114</v>
      </c>
      <c r="C38" s="50"/>
      <c r="D38" s="50"/>
      <c r="E38" s="50" t="s">
        <v>139</v>
      </c>
      <c r="F38" s="50"/>
      <c r="G38" s="50">
        <v>2009</v>
      </c>
      <c r="H38" s="145">
        <v>30000</v>
      </c>
      <c r="I38" s="50" t="s">
        <v>77</v>
      </c>
      <c r="J38" s="50"/>
      <c r="K38" s="50" t="s">
        <v>167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397"/>
      <c r="Y38" s="395"/>
      <c r="Z38" s="395"/>
      <c r="AA38" s="395"/>
      <c r="AB38" s="395"/>
      <c r="AC38" s="395"/>
      <c r="AD38" s="395"/>
      <c r="BP38" s="386"/>
      <c r="BQ38" s="386"/>
      <c r="BR38" s="386"/>
      <c r="BS38" s="386"/>
      <c r="BT38" s="386"/>
      <c r="BU38" s="386"/>
      <c r="BV38" s="386"/>
      <c r="BW38" s="386"/>
      <c r="BX38" s="386"/>
    </row>
    <row r="39" spans="1:76" s="385" customFormat="1" ht="12.75">
      <c r="A39" s="50">
        <v>35</v>
      </c>
      <c r="B39" s="50" t="s">
        <v>115</v>
      </c>
      <c r="C39" s="50"/>
      <c r="D39" s="50"/>
      <c r="E39" s="50" t="s">
        <v>139</v>
      </c>
      <c r="F39" s="50"/>
      <c r="G39" s="50">
        <v>2006</v>
      </c>
      <c r="H39" s="145">
        <v>20000</v>
      </c>
      <c r="I39" s="50" t="s">
        <v>77</v>
      </c>
      <c r="J39" s="50"/>
      <c r="K39" s="50" t="s">
        <v>168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397"/>
      <c r="Y39" s="395"/>
      <c r="Z39" s="395"/>
      <c r="AA39" s="395"/>
      <c r="AB39" s="395"/>
      <c r="AC39" s="395"/>
      <c r="AD39" s="395"/>
      <c r="BP39" s="386"/>
      <c r="BQ39" s="386"/>
      <c r="BR39" s="386"/>
      <c r="BS39" s="386"/>
      <c r="BT39" s="386"/>
      <c r="BU39" s="386"/>
      <c r="BV39" s="386"/>
      <c r="BW39" s="386"/>
      <c r="BX39" s="386"/>
    </row>
    <row r="40" spans="1:76" s="385" customFormat="1" ht="12.75">
      <c r="A40" s="50">
        <v>36</v>
      </c>
      <c r="B40" s="50" t="s">
        <v>116</v>
      </c>
      <c r="C40" s="50"/>
      <c r="D40" s="50"/>
      <c r="E40" s="50" t="s">
        <v>139</v>
      </c>
      <c r="F40" s="50"/>
      <c r="G40" s="50">
        <v>2009</v>
      </c>
      <c r="H40" s="145">
        <v>8905.17</v>
      </c>
      <c r="I40" s="50" t="s">
        <v>77</v>
      </c>
      <c r="J40" s="50"/>
      <c r="K40" s="50" t="s">
        <v>169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397"/>
      <c r="Y40" s="395"/>
      <c r="Z40" s="395"/>
      <c r="AA40" s="395"/>
      <c r="AB40" s="395"/>
      <c r="AC40" s="395"/>
      <c r="AD40" s="395"/>
      <c r="BP40" s="386"/>
      <c r="BQ40" s="386"/>
      <c r="BR40" s="386"/>
      <c r="BS40" s="386"/>
      <c r="BT40" s="386"/>
      <c r="BU40" s="386"/>
      <c r="BV40" s="386"/>
      <c r="BW40" s="386"/>
      <c r="BX40" s="386"/>
    </row>
    <row r="41" spans="1:76" s="385" customFormat="1" ht="12.75">
      <c r="A41" s="50">
        <v>37</v>
      </c>
      <c r="B41" s="50" t="s">
        <v>118</v>
      </c>
      <c r="C41" s="50"/>
      <c r="D41" s="50" t="s">
        <v>138</v>
      </c>
      <c r="E41" s="50" t="s">
        <v>139</v>
      </c>
      <c r="F41" s="50"/>
      <c r="G41" s="50">
        <v>2011</v>
      </c>
      <c r="H41" s="145">
        <v>24600</v>
      </c>
      <c r="I41" s="50" t="s">
        <v>77</v>
      </c>
      <c r="J41" s="50"/>
      <c r="K41" s="50" t="s">
        <v>170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397"/>
      <c r="Y41" s="395"/>
      <c r="Z41" s="395"/>
      <c r="AA41" s="395"/>
      <c r="AB41" s="395"/>
      <c r="AC41" s="395"/>
      <c r="AD41" s="395"/>
      <c r="BP41" s="386"/>
      <c r="BQ41" s="386"/>
      <c r="BR41" s="386"/>
      <c r="BS41" s="386"/>
      <c r="BT41" s="386"/>
      <c r="BU41" s="386"/>
      <c r="BV41" s="386"/>
      <c r="BW41" s="386"/>
      <c r="BX41" s="386"/>
    </row>
    <row r="42" spans="1:76" s="385" customFormat="1" ht="12.75">
      <c r="A42" s="50">
        <v>38</v>
      </c>
      <c r="B42" s="50" t="s">
        <v>119</v>
      </c>
      <c r="C42" s="50"/>
      <c r="D42" s="50" t="s">
        <v>138</v>
      </c>
      <c r="E42" s="50" t="s">
        <v>139</v>
      </c>
      <c r="F42" s="50"/>
      <c r="G42" s="50">
        <v>2012</v>
      </c>
      <c r="H42" s="145">
        <v>4895.5</v>
      </c>
      <c r="I42" s="50" t="s">
        <v>77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397"/>
      <c r="Y42" s="395"/>
      <c r="Z42" s="395"/>
      <c r="AA42" s="395"/>
      <c r="AB42" s="395"/>
      <c r="AC42" s="395"/>
      <c r="AD42" s="395"/>
      <c r="BP42" s="386"/>
      <c r="BQ42" s="386"/>
      <c r="BR42" s="386"/>
      <c r="BS42" s="386"/>
      <c r="BT42" s="386"/>
      <c r="BU42" s="386"/>
      <c r="BV42" s="386"/>
      <c r="BW42" s="386"/>
      <c r="BX42" s="386"/>
    </row>
    <row r="43" spans="1:76" s="385" customFormat="1" ht="12.75">
      <c r="A43" s="50">
        <v>39</v>
      </c>
      <c r="B43" s="50" t="s">
        <v>120</v>
      </c>
      <c r="C43" s="50"/>
      <c r="D43" s="50" t="s">
        <v>138</v>
      </c>
      <c r="E43" s="50" t="s">
        <v>139</v>
      </c>
      <c r="F43" s="50"/>
      <c r="G43" s="50">
        <v>2006</v>
      </c>
      <c r="H43" s="145">
        <v>9910.65</v>
      </c>
      <c r="I43" s="50" t="s">
        <v>77</v>
      </c>
      <c r="J43" s="50"/>
      <c r="K43" s="50" t="s">
        <v>171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397"/>
      <c r="Y43" s="395"/>
      <c r="Z43" s="395"/>
      <c r="AA43" s="395"/>
      <c r="AB43" s="395"/>
      <c r="AC43" s="395"/>
      <c r="AD43" s="395"/>
      <c r="BP43" s="386"/>
      <c r="BQ43" s="386"/>
      <c r="BR43" s="386"/>
      <c r="BS43" s="386"/>
      <c r="BT43" s="386"/>
      <c r="BU43" s="386"/>
      <c r="BV43" s="386"/>
      <c r="BW43" s="386"/>
      <c r="BX43" s="386"/>
    </row>
    <row r="44" spans="1:76" s="385" customFormat="1" ht="12.75">
      <c r="A44" s="50">
        <v>40</v>
      </c>
      <c r="B44" s="50" t="s">
        <v>121</v>
      </c>
      <c r="C44" s="50"/>
      <c r="D44" s="50" t="s">
        <v>138</v>
      </c>
      <c r="E44" s="50" t="s">
        <v>139</v>
      </c>
      <c r="F44" s="50"/>
      <c r="G44" s="50">
        <v>2012</v>
      </c>
      <c r="H44" s="145">
        <v>14528.41</v>
      </c>
      <c r="I44" s="50" t="s">
        <v>77</v>
      </c>
      <c r="J44" s="50"/>
      <c r="K44" s="50" t="s">
        <v>172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397"/>
      <c r="Y44" s="395"/>
      <c r="Z44" s="395"/>
      <c r="AA44" s="395"/>
      <c r="AB44" s="395"/>
      <c r="AC44" s="395"/>
      <c r="AD44" s="395"/>
      <c r="BP44" s="386"/>
      <c r="BQ44" s="386"/>
      <c r="BR44" s="386"/>
      <c r="BS44" s="386"/>
      <c r="BT44" s="386"/>
      <c r="BU44" s="386"/>
      <c r="BV44" s="386"/>
      <c r="BW44" s="386"/>
      <c r="BX44" s="386"/>
    </row>
    <row r="45" spans="1:76" s="385" customFormat="1" ht="12.75">
      <c r="A45" s="50">
        <v>41</v>
      </c>
      <c r="B45" s="50" t="s">
        <v>122</v>
      </c>
      <c r="C45" s="50"/>
      <c r="D45" s="50" t="s">
        <v>138</v>
      </c>
      <c r="E45" s="50" t="s">
        <v>139</v>
      </c>
      <c r="F45" s="50"/>
      <c r="G45" s="50">
        <v>2012</v>
      </c>
      <c r="H45" s="145">
        <v>32358.73</v>
      </c>
      <c r="I45" s="50" t="s">
        <v>77</v>
      </c>
      <c r="J45" s="50"/>
      <c r="K45" s="50" t="s">
        <v>159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397"/>
      <c r="Y45" s="395"/>
      <c r="Z45" s="395"/>
      <c r="AA45" s="395"/>
      <c r="AB45" s="395"/>
      <c r="AC45" s="395"/>
      <c r="AD45" s="395"/>
      <c r="BP45" s="386"/>
      <c r="BQ45" s="386"/>
      <c r="BR45" s="386"/>
      <c r="BS45" s="386"/>
      <c r="BT45" s="386"/>
      <c r="BU45" s="386"/>
      <c r="BV45" s="386"/>
      <c r="BW45" s="386"/>
      <c r="BX45" s="386"/>
    </row>
    <row r="46" spans="1:76" s="385" customFormat="1" ht="12.75">
      <c r="A46" s="50">
        <v>42</v>
      </c>
      <c r="B46" s="50" t="s">
        <v>123</v>
      </c>
      <c r="C46" s="50"/>
      <c r="D46" s="50" t="s">
        <v>138</v>
      </c>
      <c r="E46" s="50" t="s">
        <v>139</v>
      </c>
      <c r="F46" s="50"/>
      <c r="G46" s="50">
        <v>2012</v>
      </c>
      <c r="H46" s="145">
        <v>47547.52</v>
      </c>
      <c r="I46" s="50" t="s">
        <v>77</v>
      </c>
      <c r="J46" s="50"/>
      <c r="K46" s="50" t="s">
        <v>159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397"/>
      <c r="Y46" s="395"/>
      <c r="Z46" s="395"/>
      <c r="AA46" s="395"/>
      <c r="AB46" s="395"/>
      <c r="AC46" s="395"/>
      <c r="AD46" s="395"/>
      <c r="BP46" s="386"/>
      <c r="BQ46" s="386"/>
      <c r="BR46" s="386"/>
      <c r="BS46" s="386"/>
      <c r="BT46" s="386"/>
      <c r="BU46" s="386"/>
      <c r="BV46" s="386"/>
      <c r="BW46" s="386"/>
      <c r="BX46" s="386"/>
    </row>
    <row r="47" spans="1:76" s="385" customFormat="1" ht="12.75">
      <c r="A47" s="50">
        <v>43</v>
      </c>
      <c r="B47" s="50" t="s">
        <v>124</v>
      </c>
      <c r="C47" s="50"/>
      <c r="D47" s="50" t="s">
        <v>138</v>
      </c>
      <c r="E47" s="50" t="s">
        <v>139</v>
      </c>
      <c r="F47" s="50"/>
      <c r="G47" s="50">
        <v>2012</v>
      </c>
      <c r="H47" s="145">
        <v>105661.17</v>
      </c>
      <c r="I47" s="50" t="s">
        <v>77</v>
      </c>
      <c r="J47" s="50"/>
      <c r="K47" s="50" t="s">
        <v>172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397"/>
      <c r="Y47" s="395"/>
      <c r="Z47" s="395"/>
      <c r="AA47" s="395"/>
      <c r="AB47" s="395"/>
      <c r="AC47" s="395"/>
      <c r="AD47" s="395"/>
      <c r="BP47" s="386"/>
      <c r="BQ47" s="386"/>
      <c r="BR47" s="386"/>
      <c r="BS47" s="386"/>
      <c r="BT47" s="386"/>
      <c r="BU47" s="386"/>
      <c r="BV47" s="386"/>
      <c r="BW47" s="386"/>
      <c r="BX47" s="386"/>
    </row>
    <row r="48" spans="1:76" s="385" customFormat="1" ht="12.75">
      <c r="A48" s="50">
        <v>44</v>
      </c>
      <c r="B48" s="50" t="s">
        <v>125</v>
      </c>
      <c r="C48" s="50"/>
      <c r="D48" s="50" t="s">
        <v>138</v>
      </c>
      <c r="E48" s="50" t="s">
        <v>139</v>
      </c>
      <c r="F48" s="50"/>
      <c r="G48" s="50">
        <v>2012</v>
      </c>
      <c r="H48" s="145">
        <v>127474.37</v>
      </c>
      <c r="I48" s="50" t="s">
        <v>77</v>
      </c>
      <c r="J48" s="50"/>
      <c r="K48" s="50" t="s">
        <v>159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397"/>
      <c r="Y48" s="395"/>
      <c r="Z48" s="395"/>
      <c r="AA48" s="395"/>
      <c r="AB48" s="395"/>
      <c r="AC48" s="395"/>
      <c r="AD48" s="395"/>
      <c r="BP48" s="386"/>
      <c r="BQ48" s="386"/>
      <c r="BR48" s="386"/>
      <c r="BS48" s="386"/>
      <c r="BT48" s="386"/>
      <c r="BU48" s="386"/>
      <c r="BV48" s="386"/>
      <c r="BW48" s="386"/>
      <c r="BX48" s="386"/>
    </row>
    <row r="49" spans="1:76" s="385" customFormat="1" ht="12.75">
      <c r="A49" s="50">
        <v>45</v>
      </c>
      <c r="B49" s="50" t="s">
        <v>126</v>
      </c>
      <c r="C49" s="50"/>
      <c r="D49" s="50" t="s">
        <v>138</v>
      </c>
      <c r="E49" s="50" t="s">
        <v>139</v>
      </c>
      <c r="F49" s="50"/>
      <c r="G49" s="50">
        <v>2012</v>
      </c>
      <c r="H49" s="145">
        <v>533829.49</v>
      </c>
      <c r="I49" s="50" t="s">
        <v>77</v>
      </c>
      <c r="J49" s="50"/>
      <c r="K49" s="50" t="s">
        <v>159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397"/>
      <c r="Y49" s="395"/>
      <c r="Z49" s="395"/>
      <c r="AA49" s="395"/>
      <c r="AB49" s="395"/>
      <c r="AC49" s="395"/>
      <c r="AD49" s="395"/>
      <c r="BP49" s="386"/>
      <c r="BQ49" s="386"/>
      <c r="BR49" s="386"/>
      <c r="BS49" s="386"/>
      <c r="BT49" s="386"/>
      <c r="BU49" s="386"/>
      <c r="BV49" s="386"/>
      <c r="BW49" s="386"/>
      <c r="BX49" s="386"/>
    </row>
    <row r="50" spans="1:76" s="385" customFormat="1" ht="12.75">
      <c r="A50" s="50">
        <v>46</v>
      </c>
      <c r="B50" s="50" t="s">
        <v>127</v>
      </c>
      <c r="C50" s="50"/>
      <c r="D50" s="50" t="s">
        <v>138</v>
      </c>
      <c r="E50" s="50" t="s">
        <v>139</v>
      </c>
      <c r="F50" s="50"/>
      <c r="G50" s="50">
        <v>2012</v>
      </c>
      <c r="H50" s="145">
        <v>381012.68</v>
      </c>
      <c r="I50" s="50" t="s">
        <v>77</v>
      </c>
      <c r="J50" s="50"/>
      <c r="K50" s="50" t="s">
        <v>159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397"/>
      <c r="Y50" s="395"/>
      <c r="Z50" s="395"/>
      <c r="AA50" s="395"/>
      <c r="AB50" s="395"/>
      <c r="AC50" s="395"/>
      <c r="AD50" s="395"/>
      <c r="BP50" s="386"/>
      <c r="BQ50" s="386"/>
      <c r="BR50" s="386"/>
      <c r="BS50" s="386"/>
      <c r="BT50" s="386"/>
      <c r="BU50" s="386"/>
      <c r="BV50" s="386"/>
      <c r="BW50" s="386"/>
      <c r="BX50" s="386"/>
    </row>
    <row r="51" spans="1:30" s="385" customFormat="1" ht="12.75">
      <c r="A51" s="50">
        <v>47</v>
      </c>
      <c r="B51" s="50" t="s">
        <v>111</v>
      </c>
      <c r="C51" s="50"/>
      <c r="D51" s="50" t="s">
        <v>138</v>
      </c>
      <c r="E51" s="50" t="s">
        <v>139</v>
      </c>
      <c r="F51" s="50"/>
      <c r="G51" s="50">
        <v>2009</v>
      </c>
      <c r="H51" s="145">
        <v>200250.73</v>
      </c>
      <c r="I51" s="50" t="s">
        <v>77</v>
      </c>
      <c r="J51" s="50"/>
      <c r="K51" s="50" t="s">
        <v>628</v>
      </c>
      <c r="L51" s="50"/>
      <c r="M51" s="50"/>
      <c r="N51" s="50">
        <v>48</v>
      </c>
      <c r="O51" s="50"/>
      <c r="P51" s="50"/>
      <c r="Q51" s="50"/>
      <c r="R51" s="50"/>
      <c r="S51" s="50"/>
      <c r="T51" s="50"/>
      <c r="U51" s="50"/>
      <c r="V51" s="50"/>
      <c r="W51" s="395"/>
      <c r="X51" s="395"/>
      <c r="Y51" s="395"/>
      <c r="Z51" s="395"/>
      <c r="AA51" s="395"/>
      <c r="AB51" s="395"/>
      <c r="AC51" s="395"/>
      <c r="AD51" s="395"/>
    </row>
    <row r="52" spans="1:76" s="385" customFormat="1" ht="12.75">
      <c r="A52" s="50">
        <v>48</v>
      </c>
      <c r="B52" s="50" t="s">
        <v>128</v>
      </c>
      <c r="C52" s="50"/>
      <c r="D52" s="50" t="s">
        <v>138</v>
      </c>
      <c r="E52" s="50" t="s">
        <v>139</v>
      </c>
      <c r="F52" s="50"/>
      <c r="G52" s="50">
        <v>2014</v>
      </c>
      <c r="H52" s="145">
        <v>29213</v>
      </c>
      <c r="I52" s="50" t="s">
        <v>77</v>
      </c>
      <c r="J52" s="50"/>
      <c r="K52" s="50" t="s">
        <v>173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397"/>
      <c r="Y52" s="395"/>
      <c r="Z52" s="395"/>
      <c r="AA52" s="395"/>
      <c r="AB52" s="395"/>
      <c r="AC52" s="395"/>
      <c r="AD52" s="395"/>
      <c r="BP52" s="386"/>
      <c r="BQ52" s="386"/>
      <c r="BR52" s="386"/>
      <c r="BS52" s="386"/>
      <c r="BT52" s="386"/>
      <c r="BU52" s="386"/>
      <c r="BV52" s="386"/>
      <c r="BW52" s="386"/>
      <c r="BX52" s="386"/>
    </row>
    <row r="53" spans="1:30" s="385" customFormat="1" ht="12.75">
      <c r="A53" s="50">
        <v>49</v>
      </c>
      <c r="B53" s="50" t="s">
        <v>629</v>
      </c>
      <c r="C53" s="50"/>
      <c r="D53" s="50" t="s">
        <v>138</v>
      </c>
      <c r="E53" s="50" t="s">
        <v>139</v>
      </c>
      <c r="F53" s="50"/>
      <c r="G53" s="50">
        <v>2016</v>
      </c>
      <c r="H53" s="145">
        <v>148656.72</v>
      </c>
      <c r="I53" s="50" t="s">
        <v>77</v>
      </c>
      <c r="J53" s="395"/>
      <c r="K53" s="50" t="s">
        <v>630</v>
      </c>
      <c r="L53" s="50"/>
      <c r="M53" s="50"/>
      <c r="N53" s="50">
        <v>50</v>
      </c>
      <c r="O53" s="50"/>
      <c r="P53" s="50"/>
      <c r="Q53" s="50"/>
      <c r="R53" s="50"/>
      <c r="S53" s="50"/>
      <c r="T53" s="50"/>
      <c r="U53" s="50"/>
      <c r="V53" s="50"/>
      <c r="W53" s="395"/>
      <c r="X53" s="395"/>
      <c r="Y53" s="395"/>
      <c r="Z53" s="395"/>
      <c r="AA53" s="395"/>
      <c r="AB53" s="395"/>
      <c r="AC53" s="395"/>
      <c r="AD53" s="395"/>
    </row>
    <row r="54" spans="1:30" s="385" customFormat="1" ht="25.5">
      <c r="A54" s="50">
        <v>50</v>
      </c>
      <c r="B54" s="50" t="s">
        <v>1019</v>
      </c>
      <c r="C54" s="50"/>
      <c r="D54" s="50" t="s">
        <v>138</v>
      </c>
      <c r="E54" s="50" t="s">
        <v>139</v>
      </c>
      <c r="F54" s="50"/>
      <c r="G54" s="50">
        <v>2018</v>
      </c>
      <c r="H54" s="145">
        <v>166687.4</v>
      </c>
      <c r="I54" s="50" t="s">
        <v>77</v>
      </c>
      <c r="J54" s="395"/>
      <c r="K54" s="50" t="s">
        <v>1020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395"/>
      <c r="X54" s="395"/>
      <c r="Y54" s="395"/>
      <c r="Z54" s="395"/>
      <c r="AA54" s="395"/>
      <c r="AB54" s="395"/>
      <c r="AC54" s="395"/>
      <c r="AD54" s="395"/>
    </row>
    <row r="55" spans="1:76" s="385" customFormat="1" ht="25.5">
      <c r="A55" s="50">
        <v>51</v>
      </c>
      <c r="B55" s="50" t="s">
        <v>1195</v>
      </c>
      <c r="C55" s="50"/>
      <c r="D55" s="50" t="s">
        <v>138</v>
      </c>
      <c r="E55" s="50" t="s">
        <v>139</v>
      </c>
      <c r="F55" s="50"/>
      <c r="G55" s="50">
        <v>2014</v>
      </c>
      <c r="H55" s="145">
        <v>24641</v>
      </c>
      <c r="I55" s="50" t="s">
        <v>77</v>
      </c>
      <c r="J55" s="50"/>
      <c r="K55" s="50" t="s">
        <v>173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397"/>
      <c r="Y55" s="395"/>
      <c r="Z55" s="395"/>
      <c r="AA55" s="395"/>
      <c r="AB55" s="395"/>
      <c r="AC55" s="395"/>
      <c r="AD55" s="395"/>
      <c r="BP55" s="386"/>
      <c r="BQ55" s="386"/>
      <c r="BR55" s="386"/>
      <c r="BS55" s="386"/>
      <c r="BT55" s="386"/>
      <c r="BU55" s="386"/>
      <c r="BV55" s="386"/>
      <c r="BW55" s="386"/>
      <c r="BX55" s="386"/>
    </row>
    <row r="56" spans="1:76" s="385" customFormat="1" ht="12.75">
      <c r="A56" s="50">
        <v>52</v>
      </c>
      <c r="B56" s="50" t="s">
        <v>1196</v>
      </c>
      <c r="C56" s="50"/>
      <c r="D56" s="50" t="s">
        <v>138</v>
      </c>
      <c r="E56" s="50" t="s">
        <v>139</v>
      </c>
      <c r="F56" s="50"/>
      <c r="G56" s="50">
        <v>2017</v>
      </c>
      <c r="H56" s="145">
        <v>31000</v>
      </c>
      <c r="I56" s="50" t="s">
        <v>77</v>
      </c>
      <c r="J56" s="50"/>
      <c r="K56" s="50" t="s">
        <v>743</v>
      </c>
      <c r="L56" s="50"/>
      <c r="M56" s="50">
        <v>52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397"/>
      <c r="Y56" s="395"/>
      <c r="Z56" s="395"/>
      <c r="AA56" s="395"/>
      <c r="AB56" s="395"/>
      <c r="AC56" s="395"/>
      <c r="AD56" s="395"/>
      <c r="BP56" s="386"/>
      <c r="BQ56" s="386"/>
      <c r="BR56" s="386"/>
      <c r="BS56" s="386"/>
      <c r="BT56" s="386"/>
      <c r="BU56" s="386"/>
      <c r="BV56" s="386"/>
      <c r="BW56" s="386"/>
      <c r="BX56" s="386"/>
    </row>
    <row r="57" spans="1:76" s="385" customFormat="1" ht="12.75">
      <c r="A57" s="50">
        <v>53</v>
      </c>
      <c r="B57" s="50" t="s">
        <v>1197</v>
      </c>
      <c r="C57" s="50"/>
      <c r="D57" s="50" t="s">
        <v>138</v>
      </c>
      <c r="E57" s="50" t="s">
        <v>139</v>
      </c>
      <c r="F57" s="50"/>
      <c r="G57" s="50">
        <v>2017</v>
      </c>
      <c r="H57" s="145">
        <v>53112.29</v>
      </c>
      <c r="I57" s="50" t="s">
        <v>77</v>
      </c>
      <c r="J57" s="50"/>
      <c r="K57" s="50" t="s">
        <v>744</v>
      </c>
      <c r="L57" s="50"/>
      <c r="M57" s="50">
        <v>53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397"/>
      <c r="Y57" s="395"/>
      <c r="Z57" s="395"/>
      <c r="AA57" s="395"/>
      <c r="AB57" s="395"/>
      <c r="AC57" s="395"/>
      <c r="AD57" s="395"/>
      <c r="BP57" s="386"/>
      <c r="BQ57" s="386"/>
      <c r="BR57" s="386"/>
      <c r="BS57" s="386"/>
      <c r="BT57" s="386"/>
      <c r="BU57" s="386"/>
      <c r="BV57" s="386"/>
      <c r="BW57" s="386"/>
      <c r="BX57" s="386"/>
    </row>
    <row r="58" spans="1:76" s="385" customFormat="1" ht="12.75">
      <c r="A58" s="50">
        <v>54</v>
      </c>
      <c r="B58" s="50" t="s">
        <v>129</v>
      </c>
      <c r="C58" s="50"/>
      <c r="D58" s="50" t="s">
        <v>138</v>
      </c>
      <c r="E58" s="50" t="s">
        <v>139</v>
      </c>
      <c r="F58" s="50"/>
      <c r="G58" s="50">
        <v>2012</v>
      </c>
      <c r="H58" s="145">
        <v>92453.52</v>
      </c>
      <c r="I58" s="50" t="s">
        <v>77</v>
      </c>
      <c r="J58" s="50"/>
      <c r="K58" s="50" t="s">
        <v>159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397"/>
      <c r="Y58" s="395"/>
      <c r="Z58" s="395"/>
      <c r="AA58" s="395"/>
      <c r="AB58" s="395"/>
      <c r="AC58" s="395"/>
      <c r="AD58" s="395"/>
      <c r="BP58" s="386"/>
      <c r="BQ58" s="386"/>
      <c r="BR58" s="386"/>
      <c r="BS58" s="386"/>
      <c r="BT58" s="386"/>
      <c r="BU58" s="386"/>
      <c r="BV58" s="386"/>
      <c r="BW58" s="386"/>
      <c r="BX58" s="386"/>
    </row>
    <row r="59" spans="1:76" s="385" customFormat="1" ht="25.5">
      <c r="A59" s="50">
        <v>55</v>
      </c>
      <c r="B59" s="50" t="s">
        <v>597</v>
      </c>
      <c r="C59" s="50"/>
      <c r="D59" s="50" t="s">
        <v>138</v>
      </c>
      <c r="E59" s="50" t="s">
        <v>139</v>
      </c>
      <c r="F59" s="50"/>
      <c r="G59" s="50">
        <v>2012</v>
      </c>
      <c r="H59" s="145">
        <v>4170.27</v>
      </c>
      <c r="I59" s="50" t="s">
        <v>77</v>
      </c>
      <c r="J59" s="571"/>
      <c r="K59" s="50" t="s">
        <v>159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397"/>
      <c r="Y59" s="395"/>
      <c r="Z59" s="395"/>
      <c r="AA59" s="395"/>
      <c r="AB59" s="395"/>
      <c r="AC59" s="395"/>
      <c r="AD59" s="395"/>
      <c r="BP59" s="386"/>
      <c r="BQ59" s="386"/>
      <c r="BR59" s="386"/>
      <c r="BS59" s="386"/>
      <c r="BT59" s="386"/>
      <c r="BU59" s="386"/>
      <c r="BV59" s="386"/>
      <c r="BW59" s="386"/>
      <c r="BX59" s="386"/>
    </row>
    <row r="60" spans="1:76" s="385" customFormat="1" ht="12.75">
      <c r="A60" s="50">
        <v>56</v>
      </c>
      <c r="B60" s="50" t="s">
        <v>130</v>
      </c>
      <c r="C60" s="50"/>
      <c r="D60" s="50" t="s">
        <v>138</v>
      </c>
      <c r="E60" s="50" t="s">
        <v>139</v>
      </c>
      <c r="F60" s="50"/>
      <c r="G60" s="50">
        <v>2012</v>
      </c>
      <c r="H60" s="145">
        <v>14909.7</v>
      </c>
      <c r="I60" s="50" t="s">
        <v>77</v>
      </c>
      <c r="J60" s="571"/>
      <c r="K60" s="50" t="s">
        <v>174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397"/>
      <c r="Y60" s="395"/>
      <c r="Z60" s="395"/>
      <c r="AA60" s="395"/>
      <c r="AB60" s="395"/>
      <c r="AC60" s="395"/>
      <c r="AD60" s="395"/>
      <c r="BP60" s="386"/>
      <c r="BQ60" s="386"/>
      <c r="BR60" s="386"/>
      <c r="BS60" s="386"/>
      <c r="BT60" s="386"/>
      <c r="BU60" s="386"/>
      <c r="BV60" s="386"/>
      <c r="BW60" s="386"/>
      <c r="BX60" s="386"/>
    </row>
    <row r="61" spans="1:76" s="385" customFormat="1" ht="12.75">
      <c r="A61" s="50">
        <v>57</v>
      </c>
      <c r="B61" s="50" t="s">
        <v>117</v>
      </c>
      <c r="C61" s="50"/>
      <c r="D61" s="50"/>
      <c r="E61" s="50" t="s">
        <v>139</v>
      </c>
      <c r="F61" s="50"/>
      <c r="G61" s="50">
        <v>2006</v>
      </c>
      <c r="H61" s="145">
        <v>18849</v>
      </c>
      <c r="I61" s="50" t="s">
        <v>77</v>
      </c>
      <c r="J61" s="50"/>
      <c r="K61" s="50" t="s">
        <v>614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397"/>
      <c r="Y61" s="395"/>
      <c r="Z61" s="395"/>
      <c r="AA61" s="395"/>
      <c r="AB61" s="395"/>
      <c r="AC61" s="395"/>
      <c r="AD61" s="395"/>
      <c r="BP61" s="386"/>
      <c r="BQ61" s="386"/>
      <c r="BR61" s="386"/>
      <c r="BS61" s="386"/>
      <c r="BT61" s="386"/>
      <c r="BU61" s="386"/>
      <c r="BV61" s="386"/>
      <c r="BW61" s="386"/>
      <c r="BX61" s="386"/>
    </row>
    <row r="62" spans="1:80" s="385" customFormat="1" ht="12.75">
      <c r="A62" s="50">
        <v>58</v>
      </c>
      <c r="B62" s="50" t="s">
        <v>131</v>
      </c>
      <c r="C62" s="50"/>
      <c r="D62" s="50" t="s">
        <v>138</v>
      </c>
      <c r="E62" s="50" t="s">
        <v>139</v>
      </c>
      <c r="F62" s="50"/>
      <c r="G62" s="50">
        <v>2012</v>
      </c>
      <c r="H62" s="145">
        <v>3936</v>
      </c>
      <c r="I62" s="50" t="s">
        <v>77</v>
      </c>
      <c r="J62" s="398"/>
      <c r="K62" s="50" t="s">
        <v>175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395"/>
      <c r="Z62" s="395"/>
      <c r="AA62" s="395"/>
      <c r="AB62" s="395"/>
      <c r="AC62" s="395"/>
      <c r="AD62" s="395"/>
      <c r="BP62" s="386"/>
      <c r="BQ62" s="386"/>
      <c r="BR62" s="386"/>
      <c r="BS62" s="386"/>
      <c r="BT62" s="386"/>
      <c r="BU62" s="386"/>
      <c r="BV62" s="386"/>
      <c r="BW62" s="386"/>
      <c r="BX62" s="386"/>
      <c r="BY62" s="386"/>
      <c r="BZ62" s="386"/>
      <c r="CA62" s="386"/>
      <c r="CB62" s="386"/>
    </row>
    <row r="63" spans="1:80" s="385" customFormat="1" ht="12.75">
      <c r="A63" s="50">
        <v>59</v>
      </c>
      <c r="B63" s="50" t="s">
        <v>132</v>
      </c>
      <c r="C63" s="50"/>
      <c r="D63" s="50" t="s">
        <v>138</v>
      </c>
      <c r="E63" s="50" t="s">
        <v>139</v>
      </c>
      <c r="F63" s="50"/>
      <c r="G63" s="50">
        <v>2015</v>
      </c>
      <c r="H63" s="145">
        <v>13600.01</v>
      </c>
      <c r="I63" s="50" t="s">
        <v>77</v>
      </c>
      <c r="J63" s="398"/>
      <c r="K63" s="50" t="s">
        <v>175</v>
      </c>
      <c r="L63" s="399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395"/>
      <c r="Z63" s="395"/>
      <c r="AA63" s="395"/>
      <c r="AB63" s="395"/>
      <c r="AC63" s="395"/>
      <c r="AD63" s="395"/>
      <c r="BP63" s="386"/>
      <c r="BQ63" s="386"/>
      <c r="BR63" s="386"/>
      <c r="BS63" s="386"/>
      <c r="BT63" s="386"/>
      <c r="BU63" s="386"/>
      <c r="BV63" s="386"/>
      <c r="BW63" s="386"/>
      <c r="BX63" s="386"/>
      <c r="BY63" s="386"/>
      <c r="BZ63" s="386"/>
      <c r="CA63" s="386"/>
      <c r="CB63" s="386"/>
    </row>
    <row r="64" spans="1:31" s="395" customFormat="1" ht="12.75">
      <c r="A64" s="50">
        <v>60</v>
      </c>
      <c r="B64" s="50" t="s">
        <v>632</v>
      </c>
      <c r="C64" s="50"/>
      <c r="D64" s="50" t="s">
        <v>138</v>
      </c>
      <c r="E64" s="50" t="s">
        <v>139</v>
      </c>
      <c r="F64" s="50"/>
      <c r="G64" s="50">
        <v>2016</v>
      </c>
      <c r="H64" s="145">
        <v>10332</v>
      </c>
      <c r="I64" s="50" t="s">
        <v>77</v>
      </c>
      <c r="K64" s="50" t="s">
        <v>631</v>
      </c>
      <c r="L64" s="50"/>
      <c r="M64" s="50"/>
      <c r="N64" s="50">
        <v>59</v>
      </c>
      <c r="O64" s="50"/>
      <c r="P64" s="50"/>
      <c r="Q64" s="50"/>
      <c r="R64" s="50"/>
      <c r="S64" s="50"/>
      <c r="T64" s="50"/>
      <c r="U64" s="50"/>
      <c r="V64" s="50"/>
      <c r="AE64" s="400"/>
    </row>
    <row r="65" spans="1:31" s="395" customFormat="1" ht="12.75">
      <c r="A65" s="50">
        <v>61</v>
      </c>
      <c r="B65" s="50" t="s">
        <v>633</v>
      </c>
      <c r="D65" s="50" t="s">
        <v>138</v>
      </c>
      <c r="E65" s="50" t="s">
        <v>139</v>
      </c>
      <c r="G65" s="50">
        <v>2012</v>
      </c>
      <c r="H65" s="145">
        <v>10578</v>
      </c>
      <c r="I65" s="50" t="s">
        <v>77</v>
      </c>
      <c r="K65" s="50" t="s">
        <v>634</v>
      </c>
      <c r="N65" s="50">
        <v>60</v>
      </c>
      <c r="AE65" s="400"/>
    </row>
    <row r="66" spans="1:31" s="395" customFormat="1" ht="12.75">
      <c r="A66" s="50">
        <v>62</v>
      </c>
      <c r="B66" s="50" t="s">
        <v>633</v>
      </c>
      <c r="D66" s="50" t="s">
        <v>138</v>
      </c>
      <c r="E66" s="50" t="s">
        <v>139</v>
      </c>
      <c r="G66" s="50">
        <v>2012</v>
      </c>
      <c r="H66" s="145">
        <v>10578</v>
      </c>
      <c r="I66" s="50" t="s">
        <v>77</v>
      </c>
      <c r="K66" s="50" t="s">
        <v>635</v>
      </c>
      <c r="L66" s="50"/>
      <c r="M66" s="50"/>
      <c r="N66" s="50">
        <v>61</v>
      </c>
      <c r="O66" s="50"/>
      <c r="P66" s="50"/>
      <c r="Q66" s="50"/>
      <c r="R66" s="50"/>
      <c r="S66" s="50"/>
      <c r="T66" s="50"/>
      <c r="U66" s="50"/>
      <c r="V66" s="50"/>
      <c r="AE66" s="400"/>
    </row>
    <row r="67" spans="1:31" s="395" customFormat="1" ht="12.75">
      <c r="A67" s="50">
        <v>63</v>
      </c>
      <c r="B67" s="50" t="s">
        <v>633</v>
      </c>
      <c r="D67" s="50" t="s">
        <v>138</v>
      </c>
      <c r="E67" s="50" t="s">
        <v>139</v>
      </c>
      <c r="G67" s="50">
        <v>2012</v>
      </c>
      <c r="H67" s="145">
        <v>10578</v>
      </c>
      <c r="I67" s="50" t="s">
        <v>77</v>
      </c>
      <c r="K67" s="50" t="s">
        <v>636</v>
      </c>
      <c r="L67" s="50"/>
      <c r="M67" s="50"/>
      <c r="N67" s="50">
        <v>62</v>
      </c>
      <c r="O67" s="50"/>
      <c r="P67" s="50"/>
      <c r="Q67" s="50"/>
      <c r="R67" s="50"/>
      <c r="S67" s="50"/>
      <c r="T67" s="50"/>
      <c r="U67" s="50"/>
      <c r="V67" s="50"/>
      <c r="AE67" s="400"/>
    </row>
    <row r="68" spans="1:31" s="395" customFormat="1" ht="12.75">
      <c r="A68" s="50">
        <v>64</v>
      </c>
      <c r="B68" s="50" t="s">
        <v>633</v>
      </c>
      <c r="D68" s="50" t="s">
        <v>138</v>
      </c>
      <c r="E68" s="50" t="s">
        <v>139</v>
      </c>
      <c r="G68" s="50">
        <v>2012</v>
      </c>
      <c r="H68" s="145">
        <v>10578</v>
      </c>
      <c r="I68" s="50" t="s">
        <v>77</v>
      </c>
      <c r="K68" s="50" t="s">
        <v>637</v>
      </c>
      <c r="L68" s="50"/>
      <c r="M68" s="50"/>
      <c r="N68" s="50">
        <v>63</v>
      </c>
      <c r="O68" s="50"/>
      <c r="P68" s="50"/>
      <c r="Q68" s="50"/>
      <c r="R68" s="50"/>
      <c r="S68" s="50"/>
      <c r="T68" s="50"/>
      <c r="U68" s="50"/>
      <c r="V68" s="50"/>
      <c r="AE68" s="400"/>
    </row>
    <row r="69" spans="1:31" s="395" customFormat="1" ht="25.5">
      <c r="A69" s="50">
        <v>65</v>
      </c>
      <c r="B69" s="50" t="s">
        <v>633</v>
      </c>
      <c r="D69" s="50" t="s">
        <v>138</v>
      </c>
      <c r="E69" s="50" t="s">
        <v>139</v>
      </c>
      <c r="G69" s="50">
        <v>2012</v>
      </c>
      <c r="H69" s="145">
        <v>10578</v>
      </c>
      <c r="I69" s="50" t="s">
        <v>77</v>
      </c>
      <c r="K69" s="50" t="s">
        <v>638</v>
      </c>
      <c r="L69" s="50"/>
      <c r="M69" s="50"/>
      <c r="N69" s="50">
        <v>64</v>
      </c>
      <c r="O69" s="50"/>
      <c r="P69" s="50"/>
      <c r="Q69" s="50"/>
      <c r="R69" s="50"/>
      <c r="S69" s="50"/>
      <c r="T69" s="50"/>
      <c r="U69" s="50"/>
      <c r="V69" s="50"/>
      <c r="AE69" s="400"/>
    </row>
    <row r="70" spans="1:31" s="395" customFormat="1" ht="12.75">
      <c r="A70" s="50">
        <v>66</v>
      </c>
      <c r="B70" s="50" t="s">
        <v>633</v>
      </c>
      <c r="D70" s="50" t="s">
        <v>138</v>
      </c>
      <c r="E70" s="50" t="s">
        <v>139</v>
      </c>
      <c r="G70" s="50">
        <v>2012</v>
      </c>
      <c r="H70" s="145">
        <v>10578</v>
      </c>
      <c r="I70" s="50" t="s">
        <v>77</v>
      </c>
      <c r="K70" s="50" t="s">
        <v>639</v>
      </c>
      <c r="L70" s="50"/>
      <c r="M70" s="50"/>
      <c r="N70" s="50">
        <v>65</v>
      </c>
      <c r="O70" s="50"/>
      <c r="P70" s="50"/>
      <c r="Q70" s="50"/>
      <c r="R70" s="50"/>
      <c r="S70" s="50"/>
      <c r="T70" s="50"/>
      <c r="U70" s="50"/>
      <c r="V70" s="50"/>
      <c r="AE70" s="400"/>
    </row>
    <row r="71" spans="1:31" s="395" customFormat="1" ht="25.5">
      <c r="A71" s="50">
        <v>67</v>
      </c>
      <c r="B71" s="50" t="s">
        <v>633</v>
      </c>
      <c r="D71" s="50" t="s">
        <v>138</v>
      </c>
      <c r="E71" s="50" t="s">
        <v>139</v>
      </c>
      <c r="G71" s="50">
        <v>2012</v>
      </c>
      <c r="H71" s="145">
        <v>10578</v>
      </c>
      <c r="I71" s="50" t="s">
        <v>77</v>
      </c>
      <c r="K71" s="50" t="s">
        <v>640</v>
      </c>
      <c r="L71" s="50"/>
      <c r="M71" s="50"/>
      <c r="N71" s="50">
        <v>66</v>
      </c>
      <c r="O71" s="50"/>
      <c r="P71" s="50"/>
      <c r="Q71" s="50"/>
      <c r="R71" s="50"/>
      <c r="S71" s="50"/>
      <c r="T71" s="50"/>
      <c r="U71" s="50"/>
      <c r="V71" s="50"/>
      <c r="AE71" s="400"/>
    </row>
    <row r="72" spans="1:31" s="395" customFormat="1" ht="12.75">
      <c r="A72" s="50">
        <v>68</v>
      </c>
      <c r="B72" s="50" t="s">
        <v>633</v>
      </c>
      <c r="D72" s="50" t="s">
        <v>138</v>
      </c>
      <c r="E72" s="50" t="s">
        <v>139</v>
      </c>
      <c r="G72" s="50">
        <v>2012</v>
      </c>
      <c r="H72" s="145">
        <v>10578</v>
      </c>
      <c r="I72" s="50" t="s">
        <v>77</v>
      </c>
      <c r="K72" s="50" t="s">
        <v>641</v>
      </c>
      <c r="N72" s="50">
        <v>67</v>
      </c>
      <c r="AE72" s="400"/>
    </row>
    <row r="73" spans="1:31" s="395" customFormat="1" ht="12.75">
      <c r="A73" s="50">
        <v>69</v>
      </c>
      <c r="B73" s="50" t="s">
        <v>633</v>
      </c>
      <c r="D73" s="50" t="s">
        <v>138</v>
      </c>
      <c r="E73" s="50" t="s">
        <v>139</v>
      </c>
      <c r="G73" s="50">
        <v>2012</v>
      </c>
      <c r="H73" s="145">
        <v>10578</v>
      </c>
      <c r="I73" s="50" t="s">
        <v>77</v>
      </c>
      <c r="K73" s="50" t="s">
        <v>642</v>
      </c>
      <c r="L73" s="50"/>
      <c r="M73" s="50"/>
      <c r="N73" s="50">
        <v>68</v>
      </c>
      <c r="O73" s="50"/>
      <c r="P73" s="50"/>
      <c r="Q73" s="50"/>
      <c r="R73" s="50"/>
      <c r="S73" s="50"/>
      <c r="T73" s="50"/>
      <c r="U73" s="50"/>
      <c r="V73" s="50"/>
      <c r="AE73" s="400"/>
    </row>
    <row r="74" spans="1:31" s="395" customFormat="1" ht="12.75">
      <c r="A74" s="50">
        <v>70</v>
      </c>
      <c r="B74" s="50" t="s">
        <v>633</v>
      </c>
      <c r="D74" s="50" t="s">
        <v>138</v>
      </c>
      <c r="E74" s="50" t="s">
        <v>139</v>
      </c>
      <c r="G74" s="50">
        <v>2012</v>
      </c>
      <c r="H74" s="145">
        <v>10578</v>
      </c>
      <c r="I74" s="50" t="s">
        <v>77</v>
      </c>
      <c r="K74" s="50" t="s">
        <v>643</v>
      </c>
      <c r="L74" s="50"/>
      <c r="M74" s="50"/>
      <c r="N74" s="50">
        <v>69</v>
      </c>
      <c r="O74" s="50"/>
      <c r="P74" s="50"/>
      <c r="Q74" s="50"/>
      <c r="R74" s="50"/>
      <c r="S74" s="50"/>
      <c r="T74" s="50"/>
      <c r="U74" s="50"/>
      <c r="V74" s="50"/>
      <c r="AE74" s="400"/>
    </row>
    <row r="75" spans="1:31" s="395" customFormat="1" ht="12.75">
      <c r="A75" s="50">
        <v>71</v>
      </c>
      <c r="B75" s="50" t="s">
        <v>633</v>
      </c>
      <c r="D75" s="50" t="s">
        <v>138</v>
      </c>
      <c r="E75" s="50" t="s">
        <v>139</v>
      </c>
      <c r="G75" s="50">
        <v>2012</v>
      </c>
      <c r="H75" s="145">
        <v>10578</v>
      </c>
      <c r="I75" s="50" t="s">
        <v>77</v>
      </c>
      <c r="K75" s="50" t="s">
        <v>644</v>
      </c>
      <c r="L75" s="50"/>
      <c r="M75" s="50"/>
      <c r="N75" s="50">
        <v>70</v>
      </c>
      <c r="O75" s="50"/>
      <c r="P75" s="50"/>
      <c r="Q75" s="50"/>
      <c r="R75" s="50"/>
      <c r="S75" s="50"/>
      <c r="T75" s="50"/>
      <c r="U75" s="50"/>
      <c r="V75" s="50"/>
      <c r="AE75" s="400"/>
    </row>
    <row r="76" spans="1:31" s="395" customFormat="1" ht="12.75">
      <c r="A76" s="50">
        <v>72</v>
      </c>
      <c r="B76" s="50" t="s">
        <v>633</v>
      </c>
      <c r="D76" s="50" t="s">
        <v>138</v>
      </c>
      <c r="E76" s="50" t="s">
        <v>139</v>
      </c>
      <c r="G76" s="50">
        <v>2012</v>
      </c>
      <c r="H76" s="145">
        <v>10578</v>
      </c>
      <c r="I76" s="50" t="s">
        <v>77</v>
      </c>
      <c r="K76" s="50" t="s">
        <v>645</v>
      </c>
      <c r="L76" s="50"/>
      <c r="M76" s="50"/>
      <c r="N76" s="50">
        <v>71</v>
      </c>
      <c r="O76" s="50"/>
      <c r="P76" s="50"/>
      <c r="Q76" s="50"/>
      <c r="R76" s="50"/>
      <c r="S76" s="50"/>
      <c r="T76" s="50"/>
      <c r="U76" s="50"/>
      <c r="V76" s="50"/>
      <c r="AE76" s="400"/>
    </row>
    <row r="77" spans="1:31" s="395" customFormat="1" ht="25.5">
      <c r="A77" s="50">
        <v>73</v>
      </c>
      <c r="B77" s="50" t="s">
        <v>633</v>
      </c>
      <c r="D77" s="50" t="s">
        <v>138</v>
      </c>
      <c r="E77" s="50" t="s">
        <v>139</v>
      </c>
      <c r="G77" s="50">
        <v>2012</v>
      </c>
      <c r="H77" s="145">
        <v>10578</v>
      </c>
      <c r="I77" s="50" t="s">
        <v>77</v>
      </c>
      <c r="K77" s="50" t="s">
        <v>646</v>
      </c>
      <c r="L77" s="50"/>
      <c r="M77" s="50"/>
      <c r="N77" s="50">
        <v>72</v>
      </c>
      <c r="O77" s="50"/>
      <c r="P77" s="50"/>
      <c r="Q77" s="50"/>
      <c r="R77" s="50"/>
      <c r="S77" s="50"/>
      <c r="T77" s="50"/>
      <c r="U77" s="50"/>
      <c r="V77" s="50"/>
      <c r="AE77" s="400"/>
    </row>
    <row r="78" spans="1:31" s="395" customFormat="1" ht="12.75">
      <c r="A78" s="50">
        <v>74</v>
      </c>
      <c r="B78" s="50" t="s">
        <v>633</v>
      </c>
      <c r="D78" s="50" t="s">
        <v>138</v>
      </c>
      <c r="E78" s="50" t="s">
        <v>139</v>
      </c>
      <c r="G78" s="50">
        <v>2012</v>
      </c>
      <c r="H78" s="145">
        <v>10578</v>
      </c>
      <c r="I78" s="50" t="s">
        <v>77</v>
      </c>
      <c r="K78" s="50" t="s">
        <v>647</v>
      </c>
      <c r="L78" s="50"/>
      <c r="M78" s="50"/>
      <c r="N78" s="50">
        <v>73</v>
      </c>
      <c r="O78" s="50"/>
      <c r="P78" s="50"/>
      <c r="Q78" s="50"/>
      <c r="R78" s="50"/>
      <c r="S78" s="50"/>
      <c r="T78" s="50"/>
      <c r="U78" s="50"/>
      <c r="V78" s="50"/>
      <c r="AE78" s="400"/>
    </row>
    <row r="79" spans="1:30" s="386" customFormat="1" ht="12.75">
      <c r="A79" s="50">
        <v>75</v>
      </c>
      <c r="B79" s="50" t="s">
        <v>1021</v>
      </c>
      <c r="C79" s="395"/>
      <c r="D79" s="50" t="s">
        <v>138</v>
      </c>
      <c r="E79" s="50" t="s">
        <v>139</v>
      </c>
      <c r="F79" s="395"/>
      <c r="G79" s="50">
        <v>2018</v>
      </c>
      <c r="H79" s="145">
        <v>523278.14</v>
      </c>
      <c r="I79" s="50" t="s">
        <v>77</v>
      </c>
      <c r="J79" s="395"/>
      <c r="K79" s="50" t="s">
        <v>1022</v>
      </c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395"/>
      <c r="X79" s="395"/>
      <c r="Y79" s="395"/>
      <c r="Z79" s="395"/>
      <c r="AA79" s="395"/>
      <c r="AB79" s="395"/>
      <c r="AC79" s="395"/>
      <c r="AD79" s="395"/>
    </row>
    <row r="80" spans="1:30" s="386" customFormat="1" ht="12.75">
      <c r="A80" s="50">
        <v>76</v>
      </c>
      <c r="B80" s="50" t="s">
        <v>1023</v>
      </c>
      <c r="C80" s="395"/>
      <c r="D80" s="50" t="s">
        <v>138</v>
      </c>
      <c r="E80" s="50" t="s">
        <v>139</v>
      </c>
      <c r="F80" s="395"/>
      <c r="G80" s="50">
        <v>2018</v>
      </c>
      <c r="H80" s="145">
        <v>52902.2</v>
      </c>
      <c r="I80" s="50" t="s">
        <v>77</v>
      </c>
      <c r="J80" s="395"/>
      <c r="K80" s="50" t="s">
        <v>1022</v>
      </c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395"/>
      <c r="X80" s="395"/>
      <c r="Y80" s="395"/>
      <c r="Z80" s="395"/>
      <c r="AA80" s="395"/>
      <c r="AB80" s="395"/>
      <c r="AC80" s="395"/>
      <c r="AD80" s="395"/>
    </row>
    <row r="81" spans="1:30" s="386" customFormat="1" ht="12.75">
      <c r="A81" s="50">
        <v>77</v>
      </c>
      <c r="B81" s="50" t="s">
        <v>1024</v>
      </c>
      <c r="C81" s="395"/>
      <c r="D81" s="50" t="s">
        <v>138</v>
      </c>
      <c r="E81" s="50" t="s">
        <v>139</v>
      </c>
      <c r="F81" s="395"/>
      <c r="G81" s="50">
        <v>2018</v>
      </c>
      <c r="H81" s="145">
        <v>28801.78</v>
      </c>
      <c r="I81" s="50" t="s">
        <v>77</v>
      </c>
      <c r="J81" s="395"/>
      <c r="K81" s="50" t="s">
        <v>1022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395"/>
      <c r="X81" s="395"/>
      <c r="Y81" s="395"/>
      <c r="Z81" s="395"/>
      <c r="AA81" s="395"/>
      <c r="AB81" s="395"/>
      <c r="AC81" s="395"/>
      <c r="AD81" s="395"/>
    </row>
    <row r="82" spans="1:30" s="386" customFormat="1" ht="12.75">
      <c r="A82" s="50">
        <v>78</v>
      </c>
      <c r="B82" s="50" t="s">
        <v>1025</v>
      </c>
      <c r="C82" s="395"/>
      <c r="D82" s="50" t="s">
        <v>138</v>
      </c>
      <c r="E82" s="50" t="s">
        <v>139</v>
      </c>
      <c r="F82" s="395"/>
      <c r="G82" s="50">
        <v>2018</v>
      </c>
      <c r="H82" s="145">
        <v>73595.1</v>
      </c>
      <c r="I82" s="50" t="s">
        <v>77</v>
      </c>
      <c r="J82" s="395"/>
      <c r="K82" s="50" t="s">
        <v>1022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395"/>
      <c r="X82" s="395"/>
      <c r="Y82" s="395"/>
      <c r="Z82" s="395"/>
      <c r="AA82" s="395"/>
      <c r="AB82" s="395"/>
      <c r="AC82" s="395"/>
      <c r="AD82" s="395"/>
    </row>
    <row r="83" spans="1:30" s="386" customFormat="1" ht="12.75">
      <c r="A83" s="50">
        <v>79</v>
      </c>
      <c r="B83" s="50" t="s">
        <v>1026</v>
      </c>
      <c r="C83" s="395"/>
      <c r="D83" s="50" t="s">
        <v>138</v>
      </c>
      <c r="E83" s="50" t="s">
        <v>139</v>
      </c>
      <c r="F83" s="395"/>
      <c r="G83" s="50">
        <v>2018</v>
      </c>
      <c r="H83" s="145">
        <v>215516.52</v>
      </c>
      <c r="I83" s="50" t="s">
        <v>77</v>
      </c>
      <c r="J83" s="395"/>
      <c r="K83" s="50" t="s">
        <v>1022</v>
      </c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395"/>
      <c r="X83" s="395"/>
      <c r="Y83" s="395"/>
      <c r="Z83" s="395"/>
      <c r="AA83" s="395"/>
      <c r="AB83" s="395"/>
      <c r="AC83" s="395"/>
      <c r="AD83" s="395"/>
    </row>
    <row r="84" spans="1:30" s="386" customFormat="1" ht="25.5">
      <c r="A84" s="50">
        <v>80</v>
      </c>
      <c r="B84" s="50" t="s">
        <v>1198</v>
      </c>
      <c r="C84" s="50" t="s">
        <v>1031</v>
      </c>
      <c r="D84" s="50" t="s">
        <v>138</v>
      </c>
      <c r="E84" s="50" t="s">
        <v>139</v>
      </c>
      <c r="F84" s="395"/>
      <c r="G84" s="50">
        <v>1965</v>
      </c>
      <c r="H84" s="145">
        <v>152000</v>
      </c>
      <c r="I84" s="50" t="s">
        <v>519</v>
      </c>
      <c r="J84" s="395" t="s">
        <v>1032</v>
      </c>
      <c r="K84" s="50" t="s">
        <v>1033</v>
      </c>
      <c r="L84" s="50" t="s">
        <v>1037</v>
      </c>
      <c r="M84" s="50" t="s">
        <v>1038</v>
      </c>
      <c r="N84" s="50" t="s">
        <v>1034</v>
      </c>
      <c r="O84" s="50" t="s">
        <v>1035</v>
      </c>
      <c r="P84" s="50" t="s">
        <v>1036</v>
      </c>
      <c r="Q84" s="50"/>
      <c r="R84" s="50" t="s">
        <v>302</v>
      </c>
      <c r="S84" s="50" t="s">
        <v>265</v>
      </c>
      <c r="T84" s="50" t="s">
        <v>265</v>
      </c>
      <c r="U84" s="50" t="s">
        <v>265</v>
      </c>
      <c r="V84" s="50" t="s">
        <v>265</v>
      </c>
      <c r="W84" s="395" t="s">
        <v>265</v>
      </c>
      <c r="X84" s="395"/>
      <c r="Y84" s="395" t="s">
        <v>1039</v>
      </c>
      <c r="Z84" s="395"/>
      <c r="AA84" s="395"/>
      <c r="AB84" s="395"/>
      <c r="AC84" s="395"/>
      <c r="AD84" s="395"/>
    </row>
    <row r="85" spans="1:30" s="386" customFormat="1" ht="25.5">
      <c r="A85" s="50">
        <v>81</v>
      </c>
      <c r="B85" s="50" t="s">
        <v>1199</v>
      </c>
      <c r="C85" s="50" t="s">
        <v>1031</v>
      </c>
      <c r="D85" s="50" t="s">
        <v>138</v>
      </c>
      <c r="E85" s="50" t="s">
        <v>139</v>
      </c>
      <c r="F85" s="395"/>
      <c r="G85" s="50">
        <v>1965</v>
      </c>
      <c r="H85" s="145">
        <v>154000</v>
      </c>
      <c r="I85" s="50" t="s">
        <v>519</v>
      </c>
      <c r="J85" s="395" t="s">
        <v>1032</v>
      </c>
      <c r="K85" s="50" t="s">
        <v>1033</v>
      </c>
      <c r="L85" s="50" t="s">
        <v>1037</v>
      </c>
      <c r="M85" s="50" t="s">
        <v>1038</v>
      </c>
      <c r="N85" s="50" t="s">
        <v>1034</v>
      </c>
      <c r="O85" s="50" t="s">
        <v>1035</v>
      </c>
      <c r="P85" s="50" t="s">
        <v>1036</v>
      </c>
      <c r="Q85" s="50"/>
      <c r="R85" s="50" t="s">
        <v>302</v>
      </c>
      <c r="S85" s="50" t="s">
        <v>265</v>
      </c>
      <c r="T85" s="50" t="s">
        <v>265</v>
      </c>
      <c r="U85" s="50" t="s">
        <v>265</v>
      </c>
      <c r="V85" s="50" t="s">
        <v>265</v>
      </c>
      <c r="W85" s="395" t="s">
        <v>265</v>
      </c>
      <c r="X85" s="395"/>
      <c r="Y85" s="395" t="s">
        <v>1040</v>
      </c>
      <c r="Z85" s="395"/>
      <c r="AA85" s="395"/>
      <c r="AB85" s="395"/>
      <c r="AC85" s="395"/>
      <c r="AD85" s="395"/>
    </row>
    <row r="86" spans="1:30" s="386" customFormat="1" ht="63.75">
      <c r="A86" s="50">
        <v>82</v>
      </c>
      <c r="B86" s="50" t="s">
        <v>1351</v>
      </c>
      <c r="C86" s="50" t="s">
        <v>1350</v>
      </c>
      <c r="D86" s="50" t="s">
        <v>138</v>
      </c>
      <c r="E86" s="50" t="s">
        <v>139</v>
      </c>
      <c r="F86" s="395"/>
      <c r="G86" s="50">
        <v>2011</v>
      </c>
      <c r="H86" s="145">
        <v>136692</v>
      </c>
      <c r="I86" s="50" t="s">
        <v>77</v>
      </c>
      <c r="J86" s="395"/>
      <c r="K86" s="50" t="s">
        <v>1027</v>
      </c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395"/>
      <c r="X86" s="395"/>
      <c r="Y86" s="395"/>
      <c r="Z86" s="395"/>
      <c r="AA86" s="395"/>
      <c r="AB86" s="395"/>
      <c r="AC86" s="395"/>
      <c r="AD86" s="395"/>
    </row>
    <row r="87" spans="1:30" s="386" customFormat="1" ht="25.5">
      <c r="A87" s="50">
        <v>83</v>
      </c>
      <c r="B87" s="50" t="s">
        <v>1200</v>
      </c>
      <c r="C87" s="395"/>
      <c r="D87" s="50" t="s">
        <v>138</v>
      </c>
      <c r="E87" s="50" t="s">
        <v>139</v>
      </c>
      <c r="F87" s="395"/>
      <c r="G87" s="50">
        <v>2014</v>
      </c>
      <c r="H87" s="145">
        <v>115167.16</v>
      </c>
      <c r="I87" s="50" t="s">
        <v>77</v>
      </c>
      <c r="J87" s="395"/>
      <c r="K87" s="50" t="s">
        <v>1028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395"/>
      <c r="X87" s="395"/>
      <c r="Y87" s="395"/>
      <c r="Z87" s="395"/>
      <c r="AA87" s="395"/>
      <c r="AB87" s="395"/>
      <c r="AC87" s="395"/>
      <c r="AD87" s="395"/>
    </row>
    <row r="88" spans="1:30" s="386" customFormat="1" ht="25.5">
      <c r="A88" s="50">
        <v>84</v>
      </c>
      <c r="B88" s="50" t="s">
        <v>1201</v>
      </c>
      <c r="C88" s="395"/>
      <c r="D88" s="50" t="s">
        <v>138</v>
      </c>
      <c r="E88" s="50" t="s">
        <v>139</v>
      </c>
      <c r="F88" s="395"/>
      <c r="G88" s="50">
        <v>2014</v>
      </c>
      <c r="H88" s="145">
        <v>115703.9</v>
      </c>
      <c r="I88" s="50" t="s">
        <v>77</v>
      </c>
      <c r="J88" s="395"/>
      <c r="K88" s="50" t="s">
        <v>1029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395"/>
      <c r="X88" s="395"/>
      <c r="Y88" s="395"/>
      <c r="Z88" s="395"/>
      <c r="AA88" s="395"/>
      <c r="AB88" s="395"/>
      <c r="AC88" s="395"/>
      <c r="AD88" s="395"/>
    </row>
    <row r="89" spans="1:30" s="386" customFormat="1" ht="12.75">
      <c r="A89" s="50">
        <v>85</v>
      </c>
      <c r="B89" s="50" t="s">
        <v>1030</v>
      </c>
      <c r="C89" s="395"/>
      <c r="D89" s="50" t="s">
        <v>138</v>
      </c>
      <c r="E89" s="50" t="s">
        <v>139</v>
      </c>
      <c r="F89" s="395"/>
      <c r="G89" s="50">
        <v>2018</v>
      </c>
      <c r="H89" s="145">
        <v>189901.94</v>
      </c>
      <c r="I89" s="50" t="s">
        <v>77</v>
      </c>
      <c r="J89" s="395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395"/>
      <c r="X89" s="395"/>
      <c r="Y89" s="395"/>
      <c r="Z89" s="395"/>
      <c r="AA89" s="395"/>
      <c r="AB89" s="395"/>
      <c r="AC89" s="395"/>
      <c r="AD89" s="395"/>
    </row>
    <row r="90" spans="1:30" s="386" customFormat="1" ht="25.5">
      <c r="A90" s="50">
        <v>86</v>
      </c>
      <c r="B90" s="50" t="s">
        <v>1177</v>
      </c>
      <c r="C90" s="395"/>
      <c r="D90" s="50" t="s">
        <v>138</v>
      </c>
      <c r="E90" s="50" t="s">
        <v>139</v>
      </c>
      <c r="F90" s="395"/>
      <c r="G90" s="50">
        <v>2018</v>
      </c>
      <c r="H90" s="145">
        <v>100881.5</v>
      </c>
      <c r="I90" s="50" t="s">
        <v>77</v>
      </c>
      <c r="J90" s="395"/>
      <c r="K90" s="50" t="s">
        <v>1178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395"/>
      <c r="X90" s="395"/>
      <c r="Y90" s="395"/>
      <c r="Z90" s="395"/>
      <c r="AA90" s="395"/>
      <c r="AB90" s="395"/>
      <c r="AC90" s="395"/>
      <c r="AD90" s="395"/>
    </row>
    <row r="91" spans="1:126" s="385" customFormat="1" ht="13.5" thickBot="1">
      <c r="A91" s="604" t="s">
        <v>0</v>
      </c>
      <c r="B91" s="600" t="s">
        <v>0</v>
      </c>
      <c r="C91" s="600"/>
      <c r="D91" s="401"/>
      <c r="E91" s="401"/>
      <c r="F91" s="401"/>
      <c r="G91" s="402"/>
      <c r="H91" s="559">
        <f>SUM(H5:H90)</f>
        <v>34362500.79999999</v>
      </c>
      <c r="I91" s="403"/>
      <c r="J91" s="404"/>
      <c r="K91" s="405"/>
      <c r="L91" s="406"/>
      <c r="M91" s="406"/>
      <c r="N91" s="406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5"/>
      <c r="AE91" s="386"/>
      <c r="AF91" s="386"/>
      <c r="AG91" s="386"/>
      <c r="AH91" s="386"/>
      <c r="AI91" s="386"/>
      <c r="AJ91" s="386"/>
      <c r="AK91" s="386"/>
      <c r="AL91" s="386"/>
      <c r="AM91" s="386"/>
      <c r="AN91" s="386"/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/>
      <c r="BN91" s="386"/>
      <c r="BO91" s="386"/>
      <c r="BP91" s="386"/>
      <c r="BQ91" s="386"/>
      <c r="BR91" s="386"/>
      <c r="BS91" s="386"/>
      <c r="BT91" s="386"/>
      <c r="BU91" s="386"/>
      <c r="BV91" s="386"/>
      <c r="BW91" s="386"/>
      <c r="BX91" s="386"/>
      <c r="BY91" s="386"/>
      <c r="BZ91" s="386"/>
      <c r="CA91" s="386"/>
      <c r="CB91" s="386"/>
      <c r="CC91" s="386"/>
      <c r="CD91" s="386"/>
      <c r="CE91" s="386"/>
      <c r="CF91" s="386"/>
      <c r="CG91" s="386"/>
      <c r="CH91" s="386"/>
      <c r="CI91" s="386"/>
      <c r="CJ91" s="386"/>
      <c r="CK91" s="386"/>
      <c r="CL91" s="386"/>
      <c r="CM91" s="386"/>
      <c r="CN91" s="386"/>
      <c r="CO91" s="386"/>
      <c r="CP91" s="386"/>
      <c r="CQ91" s="386"/>
      <c r="CR91" s="386"/>
      <c r="CS91" s="386"/>
      <c r="CT91" s="386"/>
      <c r="CU91" s="386"/>
      <c r="CV91" s="386"/>
      <c r="CW91" s="386"/>
      <c r="CX91" s="386"/>
      <c r="CY91" s="386"/>
      <c r="CZ91" s="386"/>
      <c r="DA91" s="386"/>
      <c r="DB91" s="386"/>
      <c r="DC91" s="386"/>
      <c r="DD91" s="386"/>
      <c r="DE91" s="386"/>
      <c r="DF91" s="386"/>
      <c r="DG91" s="386"/>
      <c r="DH91" s="386"/>
      <c r="DI91" s="386"/>
      <c r="DJ91" s="386"/>
      <c r="DK91" s="386"/>
      <c r="DL91" s="386"/>
      <c r="DM91" s="386"/>
      <c r="DN91" s="386"/>
      <c r="DO91" s="386"/>
      <c r="DP91" s="386"/>
      <c r="DQ91" s="386"/>
      <c r="DR91" s="386"/>
      <c r="DS91" s="386"/>
      <c r="DT91" s="386"/>
      <c r="DU91" s="386"/>
      <c r="DV91" s="386"/>
    </row>
    <row r="92" spans="1:126" ht="12.75" customHeight="1" thickBot="1">
      <c r="A92" s="605" t="s">
        <v>807</v>
      </c>
      <c r="B92" s="606"/>
      <c r="C92" s="606"/>
      <c r="D92" s="606"/>
      <c r="E92" s="606"/>
      <c r="F92" s="606"/>
      <c r="G92" s="606"/>
      <c r="H92" s="606"/>
      <c r="I92" s="407"/>
      <c r="J92" s="364"/>
      <c r="K92" s="365"/>
      <c r="L92" s="408"/>
      <c r="M92" s="408"/>
      <c r="N92" s="408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8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C92" s="372"/>
      <c r="CD92" s="372"/>
      <c r="CE92" s="372"/>
      <c r="CF92" s="372"/>
      <c r="CG92" s="372"/>
      <c r="CH92" s="372"/>
      <c r="CI92" s="372"/>
      <c r="CJ92" s="372"/>
      <c r="CK92" s="372"/>
      <c r="CL92" s="372"/>
      <c r="CM92" s="372"/>
      <c r="CN92" s="372"/>
      <c r="CO92" s="372"/>
      <c r="CP92" s="372"/>
      <c r="CQ92" s="372"/>
      <c r="CR92" s="372"/>
      <c r="CS92" s="372"/>
      <c r="CT92" s="372"/>
      <c r="CU92" s="372"/>
      <c r="CV92" s="372"/>
      <c r="CW92" s="372"/>
      <c r="CX92" s="372"/>
      <c r="CY92" s="372"/>
      <c r="CZ92" s="372"/>
      <c r="DA92" s="372"/>
      <c r="DB92" s="372"/>
      <c r="DC92" s="372"/>
      <c r="DD92" s="372"/>
      <c r="DE92" s="372"/>
      <c r="DF92" s="372"/>
      <c r="DG92" s="372"/>
      <c r="DH92" s="372"/>
      <c r="DI92" s="372"/>
      <c r="DJ92" s="372"/>
      <c r="DK92" s="372"/>
      <c r="DL92" s="372"/>
      <c r="DM92" s="372"/>
      <c r="DN92" s="372"/>
      <c r="DO92" s="372"/>
      <c r="DP92" s="372"/>
      <c r="DQ92" s="372"/>
      <c r="DR92" s="372"/>
      <c r="DS92" s="372"/>
      <c r="DT92" s="372"/>
      <c r="DU92" s="372"/>
      <c r="DV92" s="372"/>
    </row>
    <row r="93" spans="1:126" s="385" customFormat="1" ht="63.75">
      <c r="A93" s="409">
        <v>1</v>
      </c>
      <c r="B93" s="206" t="s">
        <v>1069</v>
      </c>
      <c r="C93" s="206" t="s">
        <v>1068</v>
      </c>
      <c r="D93" s="206" t="s">
        <v>138</v>
      </c>
      <c r="E93" s="206" t="s">
        <v>139</v>
      </c>
      <c r="F93" s="206"/>
      <c r="G93" s="206">
        <v>1991</v>
      </c>
      <c r="H93" s="555">
        <v>3878000</v>
      </c>
      <c r="I93" s="50" t="s">
        <v>519</v>
      </c>
      <c r="J93" s="572" t="s">
        <v>199</v>
      </c>
      <c r="K93" s="410" t="s">
        <v>200</v>
      </c>
      <c r="L93" s="50" t="s">
        <v>668</v>
      </c>
      <c r="M93" s="50"/>
      <c r="N93" s="50"/>
      <c r="O93" s="50"/>
      <c r="P93" s="50"/>
      <c r="Q93" s="395"/>
      <c r="R93" s="50"/>
      <c r="S93" s="50"/>
      <c r="T93" s="50"/>
      <c r="U93" s="50"/>
      <c r="V93" s="50"/>
      <c r="W93" s="50"/>
      <c r="X93" s="395"/>
      <c r="Y93" s="395">
        <v>1127.2</v>
      </c>
      <c r="Z93" s="411"/>
      <c r="AA93" s="395"/>
      <c r="AB93" s="395"/>
      <c r="AC93" s="395"/>
      <c r="AD93" s="395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/>
      <c r="BN93" s="386"/>
      <c r="BO93" s="386"/>
      <c r="BP93" s="386"/>
      <c r="BQ93" s="386"/>
      <c r="BR93" s="386"/>
      <c r="BS93" s="386"/>
      <c r="BT93" s="386"/>
      <c r="BU93" s="386"/>
      <c r="BV93" s="386"/>
      <c r="BW93" s="386"/>
      <c r="BX93" s="386"/>
      <c r="BY93" s="386"/>
      <c r="BZ93" s="386"/>
      <c r="CA93" s="386"/>
      <c r="CB93" s="386"/>
      <c r="CC93" s="386"/>
      <c r="CD93" s="386"/>
      <c r="CE93" s="386"/>
      <c r="CF93" s="386"/>
      <c r="CG93" s="386"/>
      <c r="CH93" s="386"/>
      <c r="CI93" s="386"/>
      <c r="CJ93" s="386"/>
      <c r="CK93" s="386"/>
      <c r="CL93" s="386"/>
      <c r="CM93" s="386"/>
      <c r="CN93" s="386"/>
      <c r="CO93" s="386"/>
      <c r="CP93" s="386"/>
      <c r="CQ93" s="386"/>
      <c r="CR93" s="386"/>
      <c r="CS93" s="386"/>
      <c r="CT93" s="386"/>
      <c r="CU93" s="386"/>
      <c r="CV93" s="386"/>
      <c r="CW93" s="386"/>
      <c r="CX93" s="386"/>
      <c r="CY93" s="386"/>
      <c r="CZ93" s="386"/>
      <c r="DA93" s="386"/>
      <c r="DB93" s="386"/>
      <c r="DC93" s="386"/>
      <c r="DD93" s="386"/>
      <c r="DE93" s="386"/>
      <c r="DF93" s="386"/>
      <c r="DG93" s="386"/>
      <c r="DH93" s="386"/>
      <c r="DI93" s="386"/>
      <c r="DJ93" s="386"/>
      <c r="DK93" s="386"/>
      <c r="DL93" s="386"/>
      <c r="DM93" s="386"/>
      <c r="DN93" s="386"/>
      <c r="DO93" s="386"/>
      <c r="DP93" s="386"/>
      <c r="DQ93" s="386"/>
      <c r="DR93" s="386"/>
      <c r="DS93" s="386"/>
      <c r="DT93" s="386"/>
      <c r="DU93" s="386"/>
      <c r="DV93" s="386"/>
    </row>
    <row r="94" spans="1:126" s="385" customFormat="1" ht="12.75">
      <c r="A94" s="50">
        <v>2</v>
      </c>
      <c r="B94" s="50" t="s">
        <v>238</v>
      </c>
      <c r="C94" s="50"/>
      <c r="D94" s="50"/>
      <c r="E94" s="50"/>
      <c r="F94" s="50"/>
      <c r="G94" s="50">
        <v>2014</v>
      </c>
      <c r="H94" s="145">
        <v>25000</v>
      </c>
      <c r="I94" s="50" t="s">
        <v>77</v>
      </c>
      <c r="J94" s="571"/>
      <c r="K94" s="412"/>
      <c r="L94" s="50"/>
      <c r="M94" s="50"/>
      <c r="N94" s="50"/>
      <c r="O94" s="50"/>
      <c r="P94" s="50"/>
      <c r="Q94" s="395"/>
      <c r="R94" s="50"/>
      <c r="S94" s="50"/>
      <c r="T94" s="50"/>
      <c r="U94" s="50"/>
      <c r="V94" s="50"/>
      <c r="W94" s="50"/>
      <c r="X94" s="395"/>
      <c r="Y94" s="395"/>
      <c r="Z94" s="411"/>
      <c r="AA94" s="395"/>
      <c r="AB94" s="395"/>
      <c r="AC94" s="395"/>
      <c r="AD94" s="395"/>
      <c r="AE94" s="386"/>
      <c r="AF94" s="386"/>
      <c r="AG94" s="386"/>
      <c r="AH94" s="386"/>
      <c r="AI94" s="386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/>
      <c r="BE94" s="386"/>
      <c r="BF94" s="386"/>
      <c r="BG94" s="386"/>
      <c r="BH94" s="386"/>
      <c r="BI94" s="386"/>
      <c r="BJ94" s="386"/>
      <c r="BK94" s="386"/>
      <c r="BL94" s="386"/>
      <c r="BM94" s="386"/>
      <c r="BN94" s="386"/>
      <c r="BO94" s="386"/>
      <c r="BP94" s="386"/>
      <c r="BQ94" s="386"/>
      <c r="BR94" s="386"/>
      <c r="BS94" s="386"/>
      <c r="BT94" s="386"/>
      <c r="BU94" s="386"/>
      <c r="BV94" s="386"/>
      <c r="BW94" s="386"/>
      <c r="BX94" s="386"/>
      <c r="BY94" s="386"/>
      <c r="BZ94" s="386"/>
      <c r="CA94" s="386"/>
      <c r="CB94" s="386"/>
      <c r="CC94" s="386"/>
      <c r="CD94" s="386"/>
      <c r="CE94" s="386"/>
      <c r="CF94" s="386"/>
      <c r="CG94" s="386"/>
      <c r="CH94" s="386"/>
      <c r="CI94" s="386"/>
      <c r="CJ94" s="386"/>
      <c r="CK94" s="386"/>
      <c r="CL94" s="386"/>
      <c r="CM94" s="386"/>
      <c r="CN94" s="386"/>
      <c r="CO94" s="386"/>
      <c r="CP94" s="386"/>
      <c r="CQ94" s="386"/>
      <c r="CR94" s="386"/>
      <c r="CS94" s="386"/>
      <c r="CT94" s="386"/>
      <c r="CU94" s="386"/>
      <c r="CV94" s="386"/>
      <c r="CW94" s="386"/>
      <c r="CX94" s="386"/>
      <c r="CY94" s="386"/>
      <c r="CZ94" s="386"/>
      <c r="DA94" s="386"/>
      <c r="DB94" s="386"/>
      <c r="DC94" s="386"/>
      <c r="DD94" s="386"/>
      <c r="DE94" s="386"/>
      <c r="DF94" s="386"/>
      <c r="DG94" s="386"/>
      <c r="DH94" s="386"/>
      <c r="DI94" s="386"/>
      <c r="DJ94" s="386"/>
      <c r="DK94" s="386"/>
      <c r="DL94" s="386"/>
      <c r="DM94" s="386"/>
      <c r="DN94" s="386"/>
      <c r="DO94" s="386"/>
      <c r="DP94" s="386"/>
      <c r="DQ94" s="386"/>
      <c r="DR94" s="386"/>
      <c r="DS94" s="386"/>
      <c r="DT94" s="386"/>
      <c r="DU94" s="386"/>
      <c r="DV94" s="386"/>
    </row>
    <row r="95" spans="1:126" s="385" customFormat="1" ht="12.75">
      <c r="A95" s="50">
        <v>3</v>
      </c>
      <c r="B95" s="50" t="s">
        <v>238</v>
      </c>
      <c r="C95" s="50"/>
      <c r="D95" s="50"/>
      <c r="E95" s="50"/>
      <c r="F95" s="50"/>
      <c r="G95" s="50">
        <v>2015</v>
      </c>
      <c r="H95" s="145">
        <v>30000</v>
      </c>
      <c r="I95" s="50" t="s">
        <v>77</v>
      </c>
      <c r="J95" s="571"/>
      <c r="K95" s="412"/>
      <c r="L95" s="50"/>
      <c r="M95" s="50"/>
      <c r="N95" s="50"/>
      <c r="O95" s="50"/>
      <c r="P95" s="50"/>
      <c r="Q95" s="395"/>
      <c r="R95" s="50"/>
      <c r="S95" s="50"/>
      <c r="T95" s="50"/>
      <c r="U95" s="50"/>
      <c r="V95" s="50"/>
      <c r="W95" s="50"/>
      <c r="X95" s="395"/>
      <c r="Y95" s="395"/>
      <c r="Z95" s="411"/>
      <c r="AA95" s="395"/>
      <c r="AB95" s="395"/>
      <c r="AC95" s="395"/>
      <c r="AD95" s="395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6"/>
      <c r="BU95" s="386"/>
      <c r="BV95" s="386"/>
      <c r="BW95" s="386"/>
      <c r="BX95" s="386"/>
      <c r="BY95" s="386"/>
      <c r="BZ95" s="386"/>
      <c r="CA95" s="386"/>
      <c r="CB95" s="386"/>
      <c r="CC95" s="386"/>
      <c r="CD95" s="386"/>
      <c r="CE95" s="386"/>
      <c r="CF95" s="386"/>
      <c r="CG95" s="386"/>
      <c r="CH95" s="386"/>
      <c r="CI95" s="386"/>
      <c r="CJ95" s="386"/>
      <c r="CK95" s="386"/>
      <c r="CL95" s="386"/>
      <c r="CM95" s="386"/>
      <c r="CN95" s="386"/>
      <c r="CO95" s="386"/>
      <c r="CP95" s="386"/>
      <c r="CQ95" s="386"/>
      <c r="CR95" s="386"/>
      <c r="CS95" s="386"/>
      <c r="CT95" s="386"/>
      <c r="CU95" s="386"/>
      <c r="CV95" s="386"/>
      <c r="CW95" s="386"/>
      <c r="CX95" s="386"/>
      <c r="CY95" s="386"/>
      <c r="CZ95" s="386"/>
      <c r="DA95" s="386"/>
      <c r="DB95" s="386"/>
      <c r="DC95" s="386"/>
      <c r="DD95" s="386"/>
      <c r="DE95" s="386"/>
      <c r="DF95" s="386"/>
      <c r="DG95" s="386"/>
      <c r="DH95" s="386"/>
      <c r="DI95" s="386"/>
      <c r="DJ95" s="386"/>
      <c r="DK95" s="386"/>
      <c r="DL95" s="386"/>
      <c r="DM95" s="386"/>
      <c r="DN95" s="386"/>
      <c r="DO95" s="386"/>
      <c r="DP95" s="386"/>
      <c r="DQ95" s="386"/>
      <c r="DR95" s="386"/>
      <c r="DS95" s="386"/>
      <c r="DT95" s="386"/>
      <c r="DU95" s="386"/>
      <c r="DV95" s="386"/>
    </row>
    <row r="96" spans="1:126" s="385" customFormat="1" ht="12.75">
      <c r="A96" s="50">
        <v>4</v>
      </c>
      <c r="B96" s="50" t="s">
        <v>238</v>
      </c>
      <c r="C96" s="50"/>
      <c r="D96" s="50"/>
      <c r="E96" s="50"/>
      <c r="F96" s="50"/>
      <c r="G96" s="50">
        <v>2016</v>
      </c>
      <c r="H96" s="145">
        <v>27000</v>
      </c>
      <c r="I96" s="50" t="s">
        <v>77</v>
      </c>
      <c r="J96" s="571"/>
      <c r="K96" s="412"/>
      <c r="L96" s="50"/>
      <c r="M96" s="50"/>
      <c r="N96" s="50"/>
      <c r="O96" s="50"/>
      <c r="P96" s="50"/>
      <c r="Q96" s="395"/>
      <c r="R96" s="50"/>
      <c r="S96" s="50"/>
      <c r="T96" s="50"/>
      <c r="U96" s="50"/>
      <c r="V96" s="50"/>
      <c r="W96" s="50"/>
      <c r="X96" s="395"/>
      <c r="Y96" s="395"/>
      <c r="Z96" s="411"/>
      <c r="AA96" s="395"/>
      <c r="AB96" s="395"/>
      <c r="AC96" s="395"/>
      <c r="AD96" s="395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86"/>
      <c r="AU96" s="386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/>
      <c r="BN96" s="386"/>
      <c r="BO96" s="386"/>
      <c r="BP96" s="386"/>
      <c r="BQ96" s="386"/>
      <c r="BR96" s="386"/>
      <c r="BS96" s="386"/>
      <c r="BT96" s="386"/>
      <c r="BU96" s="386"/>
      <c r="BV96" s="386"/>
      <c r="BW96" s="386"/>
      <c r="BX96" s="386"/>
      <c r="BY96" s="386"/>
      <c r="BZ96" s="386"/>
      <c r="CA96" s="386"/>
      <c r="CB96" s="386"/>
      <c r="CC96" s="386"/>
      <c r="CD96" s="386"/>
      <c r="CE96" s="386"/>
      <c r="CF96" s="386"/>
      <c r="CG96" s="386"/>
      <c r="CH96" s="386"/>
      <c r="CI96" s="386"/>
      <c r="CJ96" s="386"/>
      <c r="CK96" s="386"/>
      <c r="CL96" s="386"/>
      <c r="CM96" s="386"/>
      <c r="CN96" s="386"/>
      <c r="CO96" s="386"/>
      <c r="CP96" s="386"/>
      <c r="CQ96" s="386"/>
      <c r="CR96" s="386"/>
      <c r="CS96" s="386"/>
      <c r="CT96" s="386"/>
      <c r="CU96" s="386"/>
      <c r="CV96" s="386"/>
      <c r="CW96" s="386"/>
      <c r="CX96" s="386"/>
      <c r="CY96" s="386"/>
      <c r="CZ96" s="386"/>
      <c r="DA96" s="386"/>
      <c r="DB96" s="386"/>
      <c r="DC96" s="386"/>
      <c r="DD96" s="386"/>
      <c r="DE96" s="386"/>
      <c r="DF96" s="386"/>
      <c r="DG96" s="386"/>
      <c r="DH96" s="386"/>
      <c r="DI96" s="386"/>
      <c r="DJ96" s="386"/>
      <c r="DK96" s="386"/>
      <c r="DL96" s="386"/>
      <c r="DM96" s="386"/>
      <c r="DN96" s="386"/>
      <c r="DO96" s="386"/>
      <c r="DP96" s="386"/>
      <c r="DQ96" s="386"/>
      <c r="DR96" s="386"/>
      <c r="DS96" s="386"/>
      <c r="DT96" s="386"/>
      <c r="DU96" s="386"/>
      <c r="DV96" s="386"/>
    </row>
    <row r="97" spans="1:126" s="385" customFormat="1" ht="13.5" thickBot="1">
      <c r="A97" s="604" t="s">
        <v>0</v>
      </c>
      <c r="B97" s="600"/>
      <c r="C97" s="600"/>
      <c r="D97" s="401"/>
      <c r="E97" s="401"/>
      <c r="F97" s="401"/>
      <c r="G97" s="402"/>
      <c r="H97" s="559">
        <f>SUM(H93:H96)</f>
        <v>3960000</v>
      </c>
      <c r="I97" s="413"/>
      <c r="J97" s="404"/>
      <c r="K97" s="405"/>
      <c r="L97" s="406"/>
      <c r="M97" s="406"/>
      <c r="N97" s="406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5"/>
      <c r="BY97" s="386"/>
      <c r="BZ97" s="386"/>
      <c r="CA97" s="386"/>
      <c r="CB97" s="386"/>
      <c r="CC97" s="386"/>
      <c r="CD97" s="386"/>
      <c r="CE97" s="386"/>
      <c r="CF97" s="386"/>
      <c r="CG97" s="386"/>
      <c r="CH97" s="386"/>
      <c r="CI97" s="386"/>
      <c r="CJ97" s="386"/>
      <c r="CK97" s="386"/>
      <c r="CL97" s="386"/>
      <c r="CM97" s="386"/>
      <c r="CN97" s="386"/>
      <c r="CO97" s="386"/>
      <c r="CP97" s="386"/>
      <c r="CQ97" s="386"/>
      <c r="CR97" s="386"/>
      <c r="CS97" s="386"/>
      <c r="CT97" s="386"/>
      <c r="CU97" s="386"/>
      <c r="CV97" s="386"/>
      <c r="CW97" s="386"/>
      <c r="CX97" s="386"/>
      <c r="CY97" s="386"/>
      <c r="CZ97" s="386"/>
      <c r="DA97" s="386"/>
      <c r="DB97" s="386"/>
      <c r="DC97" s="386"/>
      <c r="DD97" s="386"/>
      <c r="DE97" s="386"/>
      <c r="DF97" s="386"/>
      <c r="DG97" s="386"/>
      <c r="DH97" s="386"/>
      <c r="DI97" s="386"/>
      <c r="DJ97" s="386"/>
      <c r="DK97" s="386"/>
      <c r="DL97" s="386"/>
      <c r="DM97" s="386"/>
      <c r="DN97" s="386"/>
      <c r="DO97" s="386"/>
      <c r="DP97" s="386"/>
      <c r="DQ97" s="386"/>
      <c r="DR97" s="386"/>
      <c r="DS97" s="386"/>
      <c r="DT97" s="386"/>
      <c r="DU97" s="386"/>
      <c r="DV97" s="386"/>
    </row>
    <row r="98" spans="1:126" ht="12.75" customHeight="1" thickBot="1">
      <c r="A98" s="605" t="s">
        <v>806</v>
      </c>
      <c r="B98" s="606"/>
      <c r="C98" s="606"/>
      <c r="D98" s="606"/>
      <c r="E98" s="606"/>
      <c r="F98" s="606"/>
      <c r="G98" s="606"/>
      <c r="H98" s="606"/>
      <c r="I98" s="508"/>
      <c r="J98" s="364"/>
      <c r="K98" s="365"/>
      <c r="L98" s="366"/>
      <c r="M98" s="366"/>
      <c r="N98" s="366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5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372"/>
      <c r="AU98" s="372"/>
      <c r="AV98" s="372"/>
      <c r="AW98" s="372"/>
      <c r="AX98" s="372"/>
      <c r="AY98" s="372"/>
      <c r="AZ98" s="372"/>
      <c r="BA98" s="372"/>
      <c r="BB98" s="372"/>
      <c r="BC98" s="372"/>
      <c r="BD98" s="372"/>
      <c r="BE98" s="372"/>
      <c r="BF98" s="372"/>
      <c r="BG98" s="372"/>
      <c r="BH98" s="372"/>
      <c r="BI98" s="372"/>
      <c r="BJ98" s="372"/>
      <c r="BK98" s="372"/>
      <c r="BL98" s="372"/>
      <c r="BM98" s="372"/>
      <c r="BN98" s="372"/>
      <c r="BO98" s="372"/>
      <c r="BP98" s="372"/>
      <c r="BQ98" s="372"/>
      <c r="BR98" s="372"/>
      <c r="BS98" s="372"/>
      <c r="BT98" s="372"/>
      <c r="BU98" s="372"/>
      <c r="BV98" s="372"/>
      <c r="BW98" s="372"/>
      <c r="BX98" s="372"/>
      <c r="BY98" s="372"/>
      <c r="BZ98" s="372"/>
      <c r="CA98" s="372"/>
      <c r="CB98" s="372"/>
      <c r="CC98" s="372"/>
      <c r="CD98" s="372"/>
      <c r="CE98" s="372"/>
      <c r="CF98" s="372"/>
      <c r="CG98" s="372"/>
      <c r="CH98" s="372"/>
      <c r="CI98" s="372"/>
      <c r="CJ98" s="372"/>
      <c r="CK98" s="372"/>
      <c r="CL98" s="372"/>
      <c r="CM98" s="372"/>
      <c r="CN98" s="372"/>
      <c r="CO98" s="372"/>
      <c r="CP98" s="372"/>
      <c r="CQ98" s="372"/>
      <c r="CR98" s="372"/>
      <c r="CS98" s="372"/>
      <c r="CT98" s="372"/>
      <c r="CU98" s="372"/>
      <c r="CV98" s="372"/>
      <c r="CW98" s="372"/>
      <c r="CX98" s="372"/>
      <c r="CY98" s="372"/>
      <c r="CZ98" s="372"/>
      <c r="DA98" s="372"/>
      <c r="DB98" s="372"/>
      <c r="DC98" s="372"/>
      <c r="DD98" s="372"/>
      <c r="DE98" s="372"/>
      <c r="DF98" s="372"/>
      <c r="DG98" s="372"/>
      <c r="DH98" s="372"/>
      <c r="DI98" s="372"/>
      <c r="DJ98" s="372"/>
      <c r="DK98" s="372"/>
      <c r="DL98" s="372"/>
      <c r="DM98" s="372"/>
      <c r="DN98" s="372"/>
      <c r="DO98" s="372"/>
      <c r="DP98" s="372"/>
      <c r="DQ98" s="372"/>
      <c r="DR98" s="372"/>
      <c r="DS98" s="372"/>
      <c r="DT98" s="372"/>
      <c r="DU98" s="372"/>
      <c r="DV98" s="372"/>
    </row>
    <row r="99" spans="1:126" s="385" customFormat="1" ht="63.75">
      <c r="A99" s="409">
        <v>1</v>
      </c>
      <c r="B99" s="137" t="s">
        <v>1202</v>
      </c>
      <c r="C99" s="137" t="s">
        <v>198</v>
      </c>
      <c r="D99" s="137" t="s">
        <v>138</v>
      </c>
      <c r="E99" s="137" t="s">
        <v>139</v>
      </c>
      <c r="F99" s="137" t="s">
        <v>139</v>
      </c>
      <c r="G99" s="137">
        <v>1979</v>
      </c>
      <c r="H99" s="560">
        <v>1309000</v>
      </c>
      <c r="I99" s="50" t="s">
        <v>519</v>
      </c>
      <c r="J99" s="573" t="s">
        <v>211</v>
      </c>
      <c r="K99" s="414" t="s">
        <v>212</v>
      </c>
      <c r="L99" s="415" t="s">
        <v>215</v>
      </c>
      <c r="M99" s="137"/>
      <c r="N99" s="137" t="s">
        <v>176</v>
      </c>
      <c r="O99" s="137" t="s">
        <v>213</v>
      </c>
      <c r="P99" s="137" t="s">
        <v>214</v>
      </c>
      <c r="Q99" s="393"/>
      <c r="R99" s="137"/>
      <c r="S99" s="137"/>
      <c r="T99" s="137"/>
      <c r="U99" s="137" t="s">
        <v>216</v>
      </c>
      <c r="V99" s="137"/>
      <c r="W99" s="137"/>
      <c r="X99" s="416"/>
      <c r="Y99" s="416">
        <v>380.4</v>
      </c>
      <c r="Z99" s="417"/>
      <c r="AA99" s="416">
        <v>2</v>
      </c>
      <c r="AB99" s="416" t="s">
        <v>193</v>
      </c>
      <c r="AC99" s="416"/>
      <c r="AD99" s="418" t="s">
        <v>193</v>
      </c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6"/>
      <c r="BJ99" s="386"/>
      <c r="BK99" s="386"/>
      <c r="BL99" s="386"/>
      <c r="BM99" s="386"/>
      <c r="BN99" s="386"/>
      <c r="BO99" s="386"/>
      <c r="BP99" s="386"/>
      <c r="BQ99" s="386"/>
      <c r="BR99" s="386"/>
      <c r="BS99" s="386"/>
      <c r="BT99" s="386"/>
      <c r="BU99" s="386"/>
      <c r="BV99" s="386"/>
      <c r="BW99" s="386"/>
      <c r="BX99" s="386"/>
      <c r="BY99" s="386"/>
      <c r="BZ99" s="386"/>
      <c r="CA99" s="386"/>
      <c r="CB99" s="386"/>
      <c r="CC99" s="386"/>
      <c r="CD99" s="386"/>
      <c r="CE99" s="386"/>
      <c r="CF99" s="386"/>
      <c r="CG99" s="386"/>
      <c r="CH99" s="386"/>
      <c r="CI99" s="386"/>
      <c r="CJ99" s="386"/>
      <c r="CK99" s="386"/>
      <c r="CL99" s="386"/>
      <c r="CM99" s="386"/>
      <c r="CN99" s="386"/>
      <c r="CO99" s="386"/>
      <c r="CP99" s="386"/>
      <c r="CQ99" s="386"/>
      <c r="CR99" s="386"/>
      <c r="CS99" s="386"/>
      <c r="CT99" s="386"/>
      <c r="CU99" s="386"/>
      <c r="CV99" s="386"/>
      <c r="CW99" s="386"/>
      <c r="CX99" s="386"/>
      <c r="CY99" s="386"/>
      <c r="CZ99" s="386"/>
      <c r="DA99" s="386"/>
      <c r="DB99" s="386"/>
      <c r="DC99" s="386"/>
      <c r="DD99" s="386"/>
      <c r="DE99" s="386"/>
      <c r="DF99" s="386"/>
      <c r="DG99" s="386"/>
      <c r="DH99" s="386"/>
      <c r="DI99" s="386"/>
      <c r="DJ99" s="386"/>
      <c r="DK99" s="386"/>
      <c r="DL99" s="386"/>
      <c r="DM99" s="386"/>
      <c r="DN99" s="386"/>
      <c r="DO99" s="386"/>
      <c r="DP99" s="386"/>
      <c r="DQ99" s="386"/>
      <c r="DR99" s="386"/>
      <c r="DS99" s="386"/>
      <c r="DT99" s="386"/>
      <c r="DU99" s="386"/>
      <c r="DV99" s="386"/>
    </row>
    <row r="100" spans="1:126" s="385" customFormat="1" ht="25.5">
      <c r="A100" s="419">
        <v>2</v>
      </c>
      <c r="B100" s="50" t="s">
        <v>236</v>
      </c>
      <c r="C100" s="50" t="s">
        <v>218</v>
      </c>
      <c r="D100" s="50" t="s">
        <v>138</v>
      </c>
      <c r="E100" s="50" t="s">
        <v>139</v>
      </c>
      <c r="F100" s="50" t="s">
        <v>139</v>
      </c>
      <c r="G100" s="137">
        <v>1979</v>
      </c>
      <c r="H100" s="145">
        <v>73000</v>
      </c>
      <c r="I100" s="50" t="s">
        <v>519</v>
      </c>
      <c r="J100" s="50" t="s">
        <v>219</v>
      </c>
      <c r="K100" s="420" t="s">
        <v>212</v>
      </c>
      <c r="L100" s="421"/>
      <c r="M100" s="50"/>
      <c r="N100" s="50" t="s">
        <v>220</v>
      </c>
      <c r="O100" s="50" t="s">
        <v>213</v>
      </c>
      <c r="P100" s="50" t="s">
        <v>221</v>
      </c>
      <c r="Q100" s="395"/>
      <c r="R100" s="50"/>
      <c r="S100" s="50"/>
      <c r="T100" s="50"/>
      <c r="U100" s="50" t="s">
        <v>222</v>
      </c>
      <c r="V100" s="50"/>
      <c r="W100" s="50"/>
      <c r="X100" s="395"/>
      <c r="Y100" s="395">
        <v>39.5</v>
      </c>
      <c r="Z100" s="411"/>
      <c r="AA100" s="395">
        <v>1</v>
      </c>
      <c r="AB100" s="395" t="s">
        <v>92</v>
      </c>
      <c r="AC100" s="395"/>
      <c r="AD100" s="422" t="s">
        <v>92</v>
      </c>
      <c r="AE100" s="386"/>
      <c r="AF100" s="386"/>
      <c r="AG100" s="386"/>
      <c r="AH100" s="386"/>
      <c r="AI100" s="386"/>
      <c r="AJ100" s="386"/>
      <c r="AK100" s="386"/>
      <c r="AL100" s="386"/>
      <c r="AM100" s="386"/>
      <c r="AN100" s="386"/>
      <c r="AO100" s="386"/>
      <c r="AP100" s="386"/>
      <c r="AQ100" s="386"/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/>
      <c r="BN100" s="386"/>
      <c r="BO100" s="386"/>
      <c r="BP100" s="386"/>
      <c r="BQ100" s="386"/>
      <c r="BR100" s="386"/>
      <c r="BS100" s="386"/>
      <c r="BT100" s="386"/>
      <c r="BU100" s="386"/>
      <c r="BV100" s="386"/>
      <c r="BW100" s="386"/>
      <c r="BX100" s="386"/>
      <c r="BY100" s="386"/>
      <c r="BZ100" s="386"/>
      <c r="CA100" s="386"/>
      <c r="CB100" s="386"/>
      <c r="CC100" s="386"/>
      <c r="CD100" s="386"/>
      <c r="CE100" s="386"/>
      <c r="CF100" s="386"/>
      <c r="CG100" s="386"/>
      <c r="CH100" s="386"/>
      <c r="CI100" s="386"/>
      <c r="CJ100" s="386"/>
      <c r="CK100" s="386"/>
      <c r="CL100" s="386"/>
      <c r="CM100" s="386"/>
      <c r="CN100" s="386"/>
      <c r="CO100" s="386"/>
      <c r="CP100" s="386"/>
      <c r="CQ100" s="386"/>
      <c r="CR100" s="386"/>
      <c r="CS100" s="386"/>
      <c r="CT100" s="386"/>
      <c r="CU100" s="386"/>
      <c r="CV100" s="386"/>
      <c r="CW100" s="386"/>
      <c r="CX100" s="386"/>
      <c r="CY100" s="386"/>
      <c r="CZ100" s="386"/>
      <c r="DA100" s="386"/>
      <c r="DB100" s="386"/>
      <c r="DC100" s="386"/>
      <c r="DD100" s="386"/>
      <c r="DE100" s="386"/>
      <c r="DF100" s="386"/>
      <c r="DG100" s="386"/>
      <c r="DH100" s="386"/>
      <c r="DI100" s="386"/>
      <c r="DJ100" s="386"/>
      <c r="DK100" s="386"/>
      <c r="DL100" s="386"/>
      <c r="DM100" s="386"/>
      <c r="DN100" s="386"/>
      <c r="DO100" s="386"/>
      <c r="DP100" s="386"/>
      <c r="DQ100" s="386"/>
      <c r="DR100" s="386"/>
      <c r="DS100" s="386"/>
      <c r="DT100" s="386"/>
      <c r="DU100" s="386"/>
      <c r="DV100" s="386"/>
    </row>
    <row r="101" spans="1:126" s="385" customFormat="1" ht="25.5">
      <c r="A101" s="50">
        <v>3</v>
      </c>
      <c r="B101" s="50" t="s">
        <v>1203</v>
      </c>
      <c r="C101" s="50"/>
      <c r="D101" s="50" t="s">
        <v>138</v>
      </c>
      <c r="E101" s="50" t="s">
        <v>139</v>
      </c>
      <c r="F101" s="50"/>
      <c r="G101" s="50">
        <v>1991</v>
      </c>
      <c r="H101" s="145">
        <v>7926.2</v>
      </c>
      <c r="I101" s="50" t="s">
        <v>763</v>
      </c>
      <c r="J101" s="50"/>
      <c r="K101" s="50" t="s">
        <v>212</v>
      </c>
      <c r="L101" s="50"/>
      <c r="M101" s="50"/>
      <c r="N101" s="50"/>
      <c r="O101" s="50"/>
      <c r="P101" s="50"/>
      <c r="Q101" s="395"/>
      <c r="R101" s="50"/>
      <c r="S101" s="50"/>
      <c r="T101" s="50"/>
      <c r="U101" s="50"/>
      <c r="V101" s="50"/>
      <c r="W101" s="50"/>
      <c r="X101" s="395"/>
      <c r="Y101" s="395"/>
      <c r="Z101" s="411"/>
      <c r="AA101" s="395"/>
      <c r="AB101" s="395"/>
      <c r="AC101" s="395"/>
      <c r="AD101" s="395"/>
      <c r="AE101" s="386"/>
      <c r="AF101" s="386"/>
      <c r="AG101" s="386"/>
      <c r="AH101" s="386"/>
      <c r="AI101" s="386"/>
      <c r="AJ101" s="386"/>
      <c r="AK101" s="386"/>
      <c r="AL101" s="386"/>
      <c r="AM101" s="386"/>
      <c r="AN101" s="386"/>
      <c r="AO101" s="386"/>
      <c r="AP101" s="386"/>
      <c r="AQ101" s="386"/>
      <c r="AR101" s="386"/>
      <c r="AS101" s="386"/>
      <c r="AT101" s="386"/>
      <c r="AU101" s="386"/>
      <c r="AV101" s="386"/>
      <c r="AW101" s="386"/>
      <c r="AX101" s="386"/>
      <c r="AY101" s="386"/>
      <c r="AZ101" s="386"/>
      <c r="BA101" s="386"/>
      <c r="BB101" s="386"/>
      <c r="BC101" s="386"/>
      <c r="BD101" s="386"/>
      <c r="BE101" s="386"/>
      <c r="BF101" s="386"/>
      <c r="BG101" s="386"/>
      <c r="BH101" s="386"/>
      <c r="BI101" s="386"/>
      <c r="BJ101" s="386"/>
      <c r="BK101" s="386"/>
      <c r="BL101" s="386"/>
      <c r="BM101" s="386"/>
      <c r="BN101" s="386"/>
      <c r="BO101" s="386"/>
      <c r="BP101" s="386"/>
      <c r="BQ101" s="386"/>
      <c r="BR101" s="386"/>
      <c r="BS101" s="386"/>
      <c r="BT101" s="386"/>
      <c r="BU101" s="386"/>
      <c r="BV101" s="386"/>
      <c r="BW101" s="386"/>
      <c r="BX101" s="386"/>
      <c r="BY101" s="386"/>
      <c r="BZ101" s="386"/>
      <c r="CA101" s="386"/>
      <c r="CB101" s="386"/>
      <c r="CC101" s="386"/>
      <c r="CD101" s="386"/>
      <c r="CE101" s="386"/>
      <c r="CF101" s="386"/>
      <c r="CG101" s="386"/>
      <c r="CH101" s="386"/>
      <c r="CI101" s="386"/>
      <c r="CJ101" s="386"/>
      <c r="CK101" s="386"/>
      <c r="CL101" s="386"/>
      <c r="CM101" s="386"/>
      <c r="CN101" s="386"/>
      <c r="CO101" s="386"/>
      <c r="CP101" s="386"/>
      <c r="CQ101" s="386"/>
      <c r="CR101" s="386"/>
      <c r="CS101" s="386"/>
      <c r="CT101" s="386"/>
      <c r="CU101" s="386"/>
      <c r="CV101" s="386"/>
      <c r="CW101" s="386"/>
      <c r="CX101" s="386"/>
      <c r="CY101" s="386"/>
      <c r="CZ101" s="386"/>
      <c r="DA101" s="386"/>
      <c r="DB101" s="386"/>
      <c r="DC101" s="386"/>
      <c r="DD101" s="386"/>
      <c r="DE101" s="386"/>
      <c r="DF101" s="386"/>
      <c r="DG101" s="386"/>
      <c r="DH101" s="386"/>
      <c r="DI101" s="386"/>
      <c r="DJ101" s="386"/>
      <c r="DK101" s="386"/>
      <c r="DL101" s="386"/>
      <c r="DM101" s="386"/>
      <c r="DN101" s="386"/>
      <c r="DO101" s="386"/>
      <c r="DP101" s="386"/>
      <c r="DQ101" s="386"/>
      <c r="DR101" s="386"/>
      <c r="DS101" s="386"/>
      <c r="DT101" s="386"/>
      <c r="DU101" s="386"/>
      <c r="DV101" s="386"/>
    </row>
    <row r="102" spans="1:126" s="385" customFormat="1" ht="25.5">
      <c r="A102" s="50">
        <v>4</v>
      </c>
      <c r="B102" s="50" t="s">
        <v>1204</v>
      </c>
      <c r="C102" s="50"/>
      <c r="D102" s="50" t="s">
        <v>138</v>
      </c>
      <c r="E102" s="50" t="s">
        <v>139</v>
      </c>
      <c r="F102" s="50"/>
      <c r="G102" s="50">
        <v>2012</v>
      </c>
      <c r="H102" s="145">
        <v>41924.22</v>
      </c>
      <c r="I102" s="50" t="s">
        <v>763</v>
      </c>
      <c r="J102" s="50"/>
      <c r="K102" s="50" t="s">
        <v>212</v>
      </c>
      <c r="L102" s="50"/>
      <c r="M102" s="50"/>
      <c r="N102" s="50"/>
      <c r="O102" s="50"/>
      <c r="P102" s="50"/>
      <c r="Q102" s="395"/>
      <c r="R102" s="50"/>
      <c r="S102" s="50"/>
      <c r="T102" s="50"/>
      <c r="U102" s="50"/>
      <c r="V102" s="50"/>
      <c r="W102" s="50"/>
      <c r="X102" s="395"/>
      <c r="Y102" s="395"/>
      <c r="Z102" s="411"/>
      <c r="AA102" s="395"/>
      <c r="AB102" s="395"/>
      <c r="AC102" s="395"/>
      <c r="AD102" s="395"/>
      <c r="AE102" s="386"/>
      <c r="AF102" s="386"/>
      <c r="AG102" s="386"/>
      <c r="AH102" s="386"/>
      <c r="AI102" s="386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/>
      <c r="BN102" s="386"/>
      <c r="BO102" s="386"/>
      <c r="BP102" s="386"/>
      <c r="BQ102" s="386"/>
      <c r="BR102" s="386"/>
      <c r="BS102" s="386"/>
      <c r="BT102" s="386"/>
      <c r="BU102" s="386"/>
      <c r="BV102" s="386"/>
      <c r="BW102" s="386"/>
      <c r="BX102" s="386"/>
      <c r="BY102" s="386"/>
      <c r="BZ102" s="386"/>
      <c r="CA102" s="386"/>
      <c r="CB102" s="386"/>
      <c r="CC102" s="386"/>
      <c r="CD102" s="386"/>
      <c r="CE102" s="386"/>
      <c r="CF102" s="386"/>
      <c r="CG102" s="386"/>
      <c r="CH102" s="386"/>
      <c r="CI102" s="386"/>
      <c r="CJ102" s="386"/>
      <c r="CK102" s="386"/>
      <c r="CL102" s="386"/>
      <c r="CM102" s="386"/>
      <c r="CN102" s="386"/>
      <c r="CO102" s="386"/>
      <c r="CP102" s="386"/>
      <c r="CQ102" s="386"/>
      <c r="CR102" s="386"/>
      <c r="CS102" s="386"/>
      <c r="CT102" s="386"/>
      <c r="CU102" s="386"/>
      <c r="CV102" s="386"/>
      <c r="CW102" s="386"/>
      <c r="CX102" s="386"/>
      <c r="CY102" s="386"/>
      <c r="CZ102" s="386"/>
      <c r="DA102" s="386"/>
      <c r="DB102" s="386"/>
      <c r="DC102" s="386"/>
      <c r="DD102" s="386"/>
      <c r="DE102" s="386"/>
      <c r="DF102" s="386"/>
      <c r="DG102" s="386"/>
      <c r="DH102" s="386"/>
      <c r="DI102" s="386"/>
      <c r="DJ102" s="386"/>
      <c r="DK102" s="386"/>
      <c r="DL102" s="386"/>
      <c r="DM102" s="386"/>
      <c r="DN102" s="386"/>
      <c r="DO102" s="386"/>
      <c r="DP102" s="386"/>
      <c r="DQ102" s="386"/>
      <c r="DR102" s="386"/>
      <c r="DS102" s="386"/>
      <c r="DT102" s="386"/>
      <c r="DU102" s="386"/>
      <c r="DV102" s="386"/>
    </row>
    <row r="103" spans="1:126" s="385" customFormat="1" ht="13.5" thickBot="1">
      <c r="A103" s="604" t="s">
        <v>0</v>
      </c>
      <c r="B103" s="600"/>
      <c r="C103" s="600"/>
      <c r="D103" s="401"/>
      <c r="E103" s="401"/>
      <c r="F103" s="401"/>
      <c r="G103" s="402"/>
      <c r="H103" s="559">
        <f>SUM(H99:H102)</f>
        <v>1431850.42</v>
      </c>
      <c r="I103" s="413"/>
      <c r="J103" s="404"/>
      <c r="K103" s="405"/>
      <c r="L103" s="406"/>
      <c r="M103" s="406"/>
      <c r="N103" s="406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5"/>
      <c r="BY103" s="386"/>
      <c r="BZ103" s="386"/>
      <c r="CA103" s="386"/>
      <c r="CB103" s="386"/>
      <c r="CC103" s="386"/>
      <c r="CD103" s="386"/>
      <c r="CE103" s="386"/>
      <c r="CF103" s="386"/>
      <c r="CG103" s="386"/>
      <c r="CH103" s="386"/>
      <c r="CI103" s="386"/>
      <c r="CJ103" s="386"/>
      <c r="CK103" s="386"/>
      <c r="CL103" s="386"/>
      <c r="CM103" s="386"/>
      <c r="CN103" s="386"/>
      <c r="CO103" s="386"/>
      <c r="CP103" s="386"/>
      <c r="CQ103" s="386"/>
      <c r="CR103" s="386"/>
      <c r="CS103" s="386"/>
      <c r="CT103" s="386"/>
      <c r="CU103" s="386"/>
      <c r="CV103" s="386"/>
      <c r="CW103" s="386"/>
      <c r="CX103" s="386"/>
      <c r="CY103" s="386"/>
      <c r="CZ103" s="386"/>
      <c r="DA103" s="386"/>
      <c r="DB103" s="386"/>
      <c r="DC103" s="386"/>
      <c r="DD103" s="386"/>
      <c r="DE103" s="386"/>
      <c r="DF103" s="386"/>
      <c r="DG103" s="386"/>
      <c r="DH103" s="386"/>
      <c r="DI103" s="386"/>
      <c r="DJ103" s="386"/>
      <c r="DK103" s="386"/>
      <c r="DL103" s="386"/>
      <c r="DM103" s="386"/>
      <c r="DN103" s="386"/>
      <c r="DO103" s="386"/>
      <c r="DP103" s="386"/>
      <c r="DQ103" s="386"/>
      <c r="DR103" s="386"/>
      <c r="DS103" s="386"/>
      <c r="DT103" s="386"/>
      <c r="DU103" s="386"/>
      <c r="DV103" s="386"/>
    </row>
    <row r="104" spans="1:126" ht="12.75" customHeight="1" thickBot="1">
      <c r="A104" s="597" t="s">
        <v>805</v>
      </c>
      <c r="B104" s="601"/>
      <c r="C104" s="601"/>
      <c r="D104" s="601"/>
      <c r="E104" s="601"/>
      <c r="F104" s="601"/>
      <c r="G104" s="601"/>
      <c r="H104" s="602"/>
      <c r="I104" s="508"/>
      <c r="J104" s="364"/>
      <c r="K104" s="365"/>
      <c r="L104" s="366"/>
      <c r="M104" s="367"/>
      <c r="N104" s="42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5"/>
      <c r="BY104" s="372"/>
      <c r="BZ104" s="372"/>
      <c r="CA104" s="372"/>
      <c r="CB104" s="372"/>
      <c r="CC104" s="372"/>
      <c r="CD104" s="372"/>
      <c r="CE104" s="372"/>
      <c r="CF104" s="372"/>
      <c r="CG104" s="372"/>
      <c r="CH104" s="372"/>
      <c r="CI104" s="372"/>
      <c r="CJ104" s="372"/>
      <c r="CK104" s="372"/>
      <c r="CL104" s="372"/>
      <c r="CM104" s="372"/>
      <c r="CN104" s="372"/>
      <c r="CO104" s="372"/>
      <c r="CP104" s="372"/>
      <c r="CQ104" s="372"/>
      <c r="CR104" s="372"/>
      <c r="CS104" s="372"/>
      <c r="CT104" s="372"/>
      <c r="CU104" s="372"/>
      <c r="CV104" s="372"/>
      <c r="CW104" s="372"/>
      <c r="CX104" s="372"/>
      <c r="CY104" s="372"/>
      <c r="CZ104" s="372"/>
      <c r="DA104" s="372"/>
      <c r="DB104" s="372"/>
      <c r="DC104" s="372"/>
      <c r="DD104" s="372"/>
      <c r="DE104" s="372"/>
      <c r="DF104" s="372"/>
      <c r="DG104" s="372"/>
      <c r="DH104" s="372"/>
      <c r="DI104" s="372"/>
      <c r="DJ104" s="372"/>
      <c r="DK104" s="372"/>
      <c r="DL104" s="372"/>
      <c r="DM104" s="372"/>
      <c r="DN104" s="372"/>
      <c r="DO104" s="372"/>
      <c r="DP104" s="372"/>
      <c r="DQ104" s="372"/>
      <c r="DR104" s="372"/>
      <c r="DS104" s="372"/>
      <c r="DT104" s="372"/>
      <c r="DU104" s="372"/>
      <c r="DV104" s="372"/>
    </row>
    <row r="105" spans="1:126" s="385" customFormat="1" ht="127.5">
      <c r="A105" s="409">
        <v>1</v>
      </c>
      <c r="B105" s="206" t="s">
        <v>231</v>
      </c>
      <c r="C105" s="137" t="s">
        <v>232</v>
      </c>
      <c r="D105" s="50" t="s">
        <v>138</v>
      </c>
      <c r="E105" s="50" t="s">
        <v>139</v>
      </c>
      <c r="F105" s="50" t="s">
        <v>139</v>
      </c>
      <c r="G105" s="137">
        <v>1976</v>
      </c>
      <c r="H105" s="560">
        <v>2893000</v>
      </c>
      <c r="I105" s="137" t="s">
        <v>519</v>
      </c>
      <c r="J105" s="573" t="s">
        <v>233</v>
      </c>
      <c r="K105" s="414" t="s">
        <v>1076</v>
      </c>
      <c r="L105" s="415" t="s">
        <v>677</v>
      </c>
      <c r="M105" s="137"/>
      <c r="N105" s="137" t="s">
        <v>234</v>
      </c>
      <c r="O105" s="137"/>
      <c r="P105" s="137" t="s">
        <v>235</v>
      </c>
      <c r="Q105" s="393"/>
      <c r="R105" s="137" t="s">
        <v>1077</v>
      </c>
      <c r="S105" s="137" t="s">
        <v>400</v>
      </c>
      <c r="T105" s="137" t="s">
        <v>400</v>
      </c>
      <c r="U105" s="137" t="s">
        <v>400</v>
      </c>
      <c r="V105" s="137" t="s">
        <v>400</v>
      </c>
      <c r="W105" s="137" t="s">
        <v>400</v>
      </c>
      <c r="X105" s="416"/>
      <c r="Y105" s="416">
        <v>841</v>
      </c>
      <c r="Z105" s="416"/>
      <c r="AA105" s="416">
        <v>1</v>
      </c>
      <c r="AB105" s="416" t="s">
        <v>92</v>
      </c>
      <c r="AC105" s="416"/>
      <c r="AD105" s="418" t="s">
        <v>92</v>
      </c>
      <c r="AE105" s="386"/>
      <c r="AF105" s="386"/>
      <c r="AG105" s="386"/>
      <c r="AH105" s="386"/>
      <c r="AI105" s="386"/>
      <c r="AJ105" s="386"/>
      <c r="AK105" s="386"/>
      <c r="AL105" s="386"/>
      <c r="AM105" s="386"/>
      <c r="AN105" s="386"/>
      <c r="AO105" s="386"/>
      <c r="AP105" s="386"/>
      <c r="AQ105" s="386"/>
      <c r="AR105" s="386"/>
      <c r="AS105" s="386"/>
      <c r="AT105" s="386"/>
      <c r="AU105" s="386"/>
      <c r="AV105" s="386"/>
      <c r="AW105" s="386"/>
      <c r="AX105" s="386"/>
      <c r="AY105" s="386"/>
      <c r="AZ105" s="386"/>
      <c r="BA105" s="386"/>
      <c r="BB105" s="386"/>
      <c r="BC105" s="386"/>
      <c r="BD105" s="386"/>
      <c r="BE105" s="386"/>
      <c r="BF105" s="386"/>
      <c r="BG105" s="386"/>
      <c r="BH105" s="386"/>
      <c r="BI105" s="386"/>
      <c r="BJ105" s="386"/>
      <c r="BK105" s="386"/>
      <c r="BL105" s="386"/>
      <c r="BM105" s="386"/>
      <c r="BN105" s="386"/>
      <c r="BO105" s="386"/>
      <c r="BP105" s="386"/>
      <c r="BQ105" s="386"/>
      <c r="BR105" s="386"/>
      <c r="BS105" s="386"/>
      <c r="BT105" s="386"/>
      <c r="BU105" s="386"/>
      <c r="BV105" s="386"/>
      <c r="BW105" s="386"/>
      <c r="BX105" s="386"/>
      <c r="BY105" s="386"/>
      <c r="BZ105" s="386"/>
      <c r="CA105" s="386"/>
      <c r="CB105" s="386"/>
      <c r="CC105" s="386"/>
      <c r="CD105" s="386"/>
      <c r="CE105" s="386"/>
      <c r="CF105" s="386"/>
      <c r="CG105" s="386"/>
      <c r="CH105" s="386"/>
      <c r="CI105" s="386"/>
      <c r="CJ105" s="386"/>
      <c r="CK105" s="386"/>
      <c r="CL105" s="386"/>
      <c r="CM105" s="386"/>
      <c r="CN105" s="386"/>
      <c r="CO105" s="386"/>
      <c r="CP105" s="386"/>
      <c r="CQ105" s="386"/>
      <c r="CR105" s="386"/>
      <c r="CS105" s="386"/>
      <c r="CT105" s="386"/>
      <c r="CU105" s="386"/>
      <c r="CV105" s="386"/>
      <c r="CW105" s="386"/>
      <c r="CX105" s="386"/>
      <c r="CY105" s="386"/>
      <c r="CZ105" s="386"/>
      <c r="DA105" s="386"/>
      <c r="DB105" s="386"/>
      <c r="DC105" s="386"/>
      <c r="DD105" s="386"/>
      <c r="DE105" s="386"/>
      <c r="DF105" s="386"/>
      <c r="DG105" s="386"/>
      <c r="DH105" s="386"/>
      <c r="DI105" s="386"/>
      <c r="DJ105" s="386"/>
      <c r="DK105" s="386"/>
      <c r="DL105" s="386"/>
      <c r="DM105" s="386"/>
      <c r="DN105" s="386"/>
      <c r="DO105" s="386"/>
      <c r="DP105" s="386"/>
      <c r="DQ105" s="386"/>
      <c r="DR105" s="386"/>
      <c r="DS105" s="386"/>
      <c r="DT105" s="386"/>
      <c r="DU105" s="386"/>
      <c r="DV105" s="386"/>
    </row>
    <row r="106" spans="1:126" s="385" customFormat="1" ht="25.5">
      <c r="A106" s="425">
        <v>2</v>
      </c>
      <c r="B106" s="207" t="s">
        <v>236</v>
      </c>
      <c r="C106" s="207" t="s">
        <v>237</v>
      </c>
      <c r="D106" s="207" t="s">
        <v>138</v>
      </c>
      <c r="E106" s="207" t="s">
        <v>139</v>
      </c>
      <c r="F106" s="207" t="s">
        <v>139</v>
      </c>
      <c r="G106" s="207">
        <v>1976</v>
      </c>
      <c r="H106" s="561">
        <v>70000</v>
      </c>
      <c r="I106" s="206" t="s">
        <v>519</v>
      </c>
      <c r="J106" s="572" t="s">
        <v>241</v>
      </c>
      <c r="K106" s="426" t="s">
        <v>1076</v>
      </c>
      <c r="L106" s="389"/>
      <c r="M106" s="206"/>
      <c r="N106" s="207" t="s">
        <v>242</v>
      </c>
      <c r="O106" s="207"/>
      <c r="P106" s="207" t="s">
        <v>243</v>
      </c>
      <c r="Q106" s="393"/>
      <c r="R106" s="206" t="s">
        <v>400</v>
      </c>
      <c r="S106" s="206" t="s">
        <v>400</v>
      </c>
      <c r="T106" s="206" t="s">
        <v>400</v>
      </c>
      <c r="U106" s="206" t="s">
        <v>400</v>
      </c>
      <c r="V106" s="206"/>
      <c r="W106" s="206"/>
      <c r="X106" s="393"/>
      <c r="Y106" s="427">
        <v>38</v>
      </c>
      <c r="Z106" s="393"/>
      <c r="AA106" s="427">
        <v>1</v>
      </c>
      <c r="AB106" s="393" t="s">
        <v>193</v>
      </c>
      <c r="AC106" s="393"/>
      <c r="AD106" s="428" t="s">
        <v>92</v>
      </c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386"/>
      <c r="AV106" s="386"/>
      <c r="AW106" s="386"/>
      <c r="AX106" s="386"/>
      <c r="AY106" s="386"/>
      <c r="AZ106" s="386"/>
      <c r="BA106" s="386"/>
      <c r="BB106" s="386"/>
      <c r="BC106" s="386"/>
      <c r="BD106" s="386"/>
      <c r="BE106" s="386"/>
      <c r="BF106" s="386"/>
      <c r="BG106" s="386"/>
      <c r="BH106" s="386"/>
      <c r="BI106" s="386"/>
      <c r="BJ106" s="386"/>
      <c r="BK106" s="386"/>
      <c r="BL106" s="386"/>
      <c r="BM106" s="386"/>
      <c r="BN106" s="386"/>
      <c r="BO106" s="386"/>
      <c r="BP106" s="386"/>
      <c r="BQ106" s="386"/>
      <c r="BR106" s="386"/>
      <c r="BS106" s="386"/>
      <c r="BT106" s="386"/>
      <c r="BU106" s="386"/>
      <c r="BV106" s="386"/>
      <c r="BW106" s="386"/>
      <c r="BX106" s="386"/>
      <c r="BY106" s="386"/>
      <c r="BZ106" s="386"/>
      <c r="CA106" s="386"/>
      <c r="CB106" s="386"/>
      <c r="CC106" s="386"/>
      <c r="CD106" s="386"/>
      <c r="CE106" s="386"/>
      <c r="CF106" s="386"/>
      <c r="CG106" s="386"/>
      <c r="CH106" s="386"/>
      <c r="CI106" s="386"/>
      <c r="CJ106" s="386"/>
      <c r="CK106" s="386"/>
      <c r="CL106" s="386"/>
      <c r="CM106" s="386"/>
      <c r="CN106" s="386"/>
      <c r="CO106" s="386"/>
      <c r="CP106" s="386"/>
      <c r="CQ106" s="386"/>
      <c r="CR106" s="386"/>
      <c r="CS106" s="386"/>
      <c r="CT106" s="386"/>
      <c r="CU106" s="386"/>
      <c r="CV106" s="386"/>
      <c r="CW106" s="386"/>
      <c r="CX106" s="386"/>
      <c r="CY106" s="386"/>
      <c r="CZ106" s="386"/>
      <c r="DA106" s="386"/>
      <c r="DB106" s="386"/>
      <c r="DC106" s="386"/>
      <c r="DD106" s="386"/>
      <c r="DE106" s="386"/>
      <c r="DF106" s="386"/>
      <c r="DG106" s="386"/>
      <c r="DH106" s="386"/>
      <c r="DI106" s="386"/>
      <c r="DJ106" s="386"/>
      <c r="DK106" s="386"/>
      <c r="DL106" s="386"/>
      <c r="DM106" s="386"/>
      <c r="DN106" s="386"/>
      <c r="DO106" s="386"/>
      <c r="DP106" s="386"/>
      <c r="DQ106" s="386"/>
      <c r="DR106" s="386"/>
      <c r="DS106" s="386"/>
      <c r="DT106" s="386"/>
      <c r="DU106" s="386"/>
      <c r="DV106" s="386"/>
    </row>
    <row r="107" spans="1:126" s="385" customFormat="1" ht="25.5">
      <c r="A107" s="50">
        <v>3</v>
      </c>
      <c r="B107" s="50" t="s">
        <v>238</v>
      </c>
      <c r="C107" s="50"/>
      <c r="D107" s="50" t="s">
        <v>138</v>
      </c>
      <c r="E107" s="50" t="s">
        <v>139</v>
      </c>
      <c r="F107" s="50" t="s">
        <v>139</v>
      </c>
      <c r="G107" s="50">
        <v>1976</v>
      </c>
      <c r="H107" s="145">
        <v>12210.55</v>
      </c>
      <c r="I107" s="50" t="s">
        <v>77</v>
      </c>
      <c r="J107" s="571"/>
      <c r="K107" s="50" t="s">
        <v>1076</v>
      </c>
      <c r="L107" s="50"/>
      <c r="M107" s="50"/>
      <c r="N107" s="50"/>
      <c r="O107" s="50"/>
      <c r="P107" s="50"/>
      <c r="Q107" s="395"/>
      <c r="R107" s="50"/>
      <c r="S107" s="50"/>
      <c r="T107" s="50"/>
      <c r="U107" s="50"/>
      <c r="V107" s="50"/>
      <c r="W107" s="50"/>
      <c r="X107" s="395"/>
      <c r="Y107" s="395"/>
      <c r="Z107" s="395"/>
      <c r="AA107" s="395"/>
      <c r="AB107" s="395"/>
      <c r="AC107" s="395"/>
      <c r="AD107" s="395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86"/>
      <c r="BE107" s="386"/>
      <c r="BF107" s="386"/>
      <c r="BG107" s="386"/>
      <c r="BH107" s="386"/>
      <c r="BI107" s="386"/>
      <c r="BJ107" s="386"/>
      <c r="BK107" s="386"/>
      <c r="BL107" s="386"/>
      <c r="BM107" s="386"/>
      <c r="BN107" s="386"/>
      <c r="BO107" s="386"/>
      <c r="BP107" s="386"/>
      <c r="BQ107" s="386"/>
      <c r="BR107" s="386"/>
      <c r="BS107" s="386"/>
      <c r="BT107" s="386"/>
      <c r="BU107" s="386"/>
      <c r="BV107" s="386"/>
      <c r="BW107" s="386"/>
      <c r="BX107" s="386"/>
      <c r="BY107" s="386"/>
      <c r="BZ107" s="386"/>
      <c r="CA107" s="386"/>
      <c r="CB107" s="386"/>
      <c r="CC107" s="386"/>
      <c r="CD107" s="386"/>
      <c r="CE107" s="386"/>
      <c r="CF107" s="386"/>
      <c r="CG107" s="386"/>
      <c r="CH107" s="386"/>
      <c r="CI107" s="386"/>
      <c r="CJ107" s="386"/>
      <c r="CK107" s="386"/>
      <c r="CL107" s="386"/>
      <c r="CM107" s="386"/>
      <c r="CN107" s="386"/>
      <c r="CO107" s="386"/>
      <c r="CP107" s="386"/>
      <c r="CQ107" s="386"/>
      <c r="CR107" s="386"/>
      <c r="CS107" s="386"/>
      <c r="CT107" s="386"/>
      <c r="CU107" s="386"/>
      <c r="CV107" s="386"/>
      <c r="CW107" s="386"/>
      <c r="CX107" s="386"/>
      <c r="CY107" s="386"/>
      <c r="CZ107" s="386"/>
      <c r="DA107" s="386"/>
      <c r="DB107" s="386"/>
      <c r="DC107" s="386"/>
      <c r="DD107" s="386"/>
      <c r="DE107" s="386"/>
      <c r="DF107" s="386"/>
      <c r="DG107" s="386"/>
      <c r="DH107" s="386"/>
      <c r="DI107" s="386"/>
      <c r="DJ107" s="386"/>
      <c r="DK107" s="386"/>
      <c r="DL107" s="386"/>
      <c r="DM107" s="386"/>
      <c r="DN107" s="386"/>
      <c r="DO107" s="386"/>
      <c r="DP107" s="386"/>
      <c r="DQ107" s="386"/>
      <c r="DR107" s="386"/>
      <c r="DS107" s="386"/>
      <c r="DT107" s="386"/>
      <c r="DU107" s="386"/>
      <c r="DV107" s="386"/>
    </row>
    <row r="108" spans="1:126" s="385" customFormat="1" ht="25.5">
      <c r="A108" s="50">
        <v>4</v>
      </c>
      <c r="B108" s="50" t="s">
        <v>239</v>
      </c>
      <c r="C108" s="50"/>
      <c r="D108" s="50" t="s">
        <v>138</v>
      </c>
      <c r="E108" s="50" t="s">
        <v>139</v>
      </c>
      <c r="F108" s="50" t="s">
        <v>139</v>
      </c>
      <c r="G108" s="50">
        <v>2004</v>
      </c>
      <c r="H108" s="145">
        <v>32994.16</v>
      </c>
      <c r="I108" s="50" t="s">
        <v>77</v>
      </c>
      <c r="J108" s="50"/>
      <c r="K108" s="50" t="s">
        <v>1076</v>
      </c>
      <c r="L108" s="50"/>
      <c r="M108" s="50"/>
      <c r="N108" s="50"/>
      <c r="O108" s="50"/>
      <c r="P108" s="50"/>
      <c r="Q108" s="395"/>
      <c r="R108" s="50"/>
      <c r="S108" s="50"/>
      <c r="T108" s="50"/>
      <c r="U108" s="50"/>
      <c r="V108" s="50"/>
      <c r="W108" s="50"/>
      <c r="X108" s="395"/>
      <c r="Y108" s="395"/>
      <c r="Z108" s="395"/>
      <c r="AA108" s="395"/>
      <c r="AB108" s="395"/>
      <c r="AC108" s="395"/>
      <c r="AD108" s="395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  <c r="BE108" s="386"/>
      <c r="BF108" s="386"/>
      <c r="BG108" s="386"/>
      <c r="BH108" s="386"/>
      <c r="BI108" s="386"/>
      <c r="BJ108" s="386"/>
      <c r="BK108" s="386"/>
      <c r="BL108" s="386"/>
      <c r="BM108" s="386"/>
      <c r="BN108" s="386"/>
      <c r="BO108" s="386"/>
      <c r="BP108" s="386"/>
      <c r="BQ108" s="386"/>
      <c r="BR108" s="386"/>
      <c r="BS108" s="386"/>
      <c r="BT108" s="386"/>
      <c r="BU108" s="386"/>
      <c r="BV108" s="386"/>
      <c r="BW108" s="386"/>
      <c r="BX108" s="386"/>
      <c r="BY108" s="386"/>
      <c r="BZ108" s="386"/>
      <c r="CA108" s="386"/>
      <c r="CB108" s="386"/>
      <c r="CC108" s="386"/>
      <c r="CD108" s="386"/>
      <c r="CE108" s="386"/>
      <c r="CF108" s="386"/>
      <c r="CG108" s="386"/>
      <c r="CH108" s="386"/>
      <c r="CI108" s="386"/>
      <c r="CJ108" s="386"/>
      <c r="CK108" s="386"/>
      <c r="CL108" s="386"/>
      <c r="CM108" s="386"/>
      <c r="CN108" s="386"/>
      <c r="CO108" s="386"/>
      <c r="CP108" s="386"/>
      <c r="CQ108" s="386"/>
      <c r="CR108" s="386"/>
      <c r="CS108" s="386"/>
      <c r="CT108" s="386"/>
      <c r="CU108" s="386"/>
      <c r="CV108" s="386"/>
      <c r="CW108" s="386"/>
      <c r="CX108" s="386"/>
      <c r="CY108" s="386"/>
      <c r="CZ108" s="386"/>
      <c r="DA108" s="386"/>
      <c r="DB108" s="386"/>
      <c r="DC108" s="386"/>
      <c r="DD108" s="386"/>
      <c r="DE108" s="386"/>
      <c r="DF108" s="386"/>
      <c r="DG108" s="386"/>
      <c r="DH108" s="386"/>
      <c r="DI108" s="386"/>
      <c r="DJ108" s="386"/>
      <c r="DK108" s="386"/>
      <c r="DL108" s="386"/>
      <c r="DM108" s="386"/>
      <c r="DN108" s="386"/>
      <c r="DO108" s="386"/>
      <c r="DP108" s="386"/>
      <c r="DQ108" s="386"/>
      <c r="DR108" s="386"/>
      <c r="DS108" s="386"/>
      <c r="DT108" s="386"/>
      <c r="DU108" s="386"/>
      <c r="DV108" s="386"/>
    </row>
    <row r="109" spans="1:126" s="385" customFormat="1" ht="25.5">
      <c r="A109" s="50">
        <v>5</v>
      </c>
      <c r="B109" s="50" t="s">
        <v>240</v>
      </c>
      <c r="C109" s="50" t="s">
        <v>232</v>
      </c>
      <c r="D109" s="50" t="s">
        <v>138</v>
      </c>
      <c r="E109" s="50" t="s">
        <v>139</v>
      </c>
      <c r="F109" s="50" t="s">
        <v>139</v>
      </c>
      <c r="G109" s="50">
        <v>1976</v>
      </c>
      <c r="H109" s="145">
        <v>58775.26</v>
      </c>
      <c r="I109" s="50" t="s">
        <v>77</v>
      </c>
      <c r="J109" s="50"/>
      <c r="K109" s="50" t="s">
        <v>1076</v>
      </c>
      <c r="L109" s="50"/>
      <c r="M109" s="50"/>
      <c r="N109" s="50"/>
      <c r="O109" s="50"/>
      <c r="P109" s="50"/>
      <c r="Q109" s="395"/>
      <c r="R109" s="50"/>
      <c r="S109" s="50"/>
      <c r="T109" s="50"/>
      <c r="U109" s="50"/>
      <c r="V109" s="50"/>
      <c r="W109" s="50"/>
      <c r="X109" s="395"/>
      <c r="Y109" s="395"/>
      <c r="Z109" s="395"/>
      <c r="AA109" s="395"/>
      <c r="AB109" s="395"/>
      <c r="AC109" s="395"/>
      <c r="AD109" s="395"/>
      <c r="AE109" s="386"/>
      <c r="AF109" s="386"/>
      <c r="AG109" s="386"/>
      <c r="AH109" s="386"/>
      <c r="AI109" s="386"/>
      <c r="AJ109" s="386"/>
      <c r="AK109" s="386"/>
      <c r="AL109" s="386"/>
      <c r="AM109" s="386"/>
      <c r="AN109" s="386"/>
      <c r="AO109" s="386"/>
      <c r="AP109" s="386"/>
      <c r="AQ109" s="386"/>
      <c r="AR109" s="386"/>
      <c r="AS109" s="386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6"/>
      <c r="BJ109" s="386"/>
      <c r="BK109" s="386"/>
      <c r="BL109" s="386"/>
      <c r="BM109" s="386"/>
      <c r="BN109" s="386"/>
      <c r="BO109" s="386"/>
      <c r="BP109" s="386"/>
      <c r="BQ109" s="386"/>
      <c r="BR109" s="386"/>
      <c r="BS109" s="386"/>
      <c r="BT109" s="386"/>
      <c r="BU109" s="386"/>
      <c r="BV109" s="386"/>
      <c r="BW109" s="386"/>
      <c r="BX109" s="386"/>
      <c r="BY109" s="386"/>
      <c r="BZ109" s="386"/>
      <c r="CA109" s="386"/>
      <c r="CB109" s="386"/>
      <c r="CC109" s="386"/>
      <c r="CD109" s="386"/>
      <c r="CE109" s="386"/>
      <c r="CF109" s="386"/>
      <c r="CG109" s="386"/>
      <c r="CH109" s="386"/>
      <c r="CI109" s="386"/>
      <c r="CJ109" s="386"/>
      <c r="CK109" s="386"/>
      <c r="CL109" s="386"/>
      <c r="CM109" s="386"/>
      <c r="CN109" s="386"/>
      <c r="CO109" s="386"/>
      <c r="CP109" s="386"/>
      <c r="CQ109" s="386"/>
      <c r="CR109" s="386"/>
      <c r="CS109" s="386"/>
      <c r="CT109" s="386"/>
      <c r="CU109" s="386"/>
      <c r="CV109" s="386"/>
      <c r="CW109" s="386"/>
      <c r="CX109" s="386"/>
      <c r="CY109" s="386"/>
      <c r="CZ109" s="386"/>
      <c r="DA109" s="386"/>
      <c r="DB109" s="386"/>
      <c r="DC109" s="386"/>
      <c r="DD109" s="386"/>
      <c r="DE109" s="386"/>
      <c r="DF109" s="386"/>
      <c r="DG109" s="386"/>
      <c r="DH109" s="386"/>
      <c r="DI109" s="386"/>
      <c r="DJ109" s="386"/>
      <c r="DK109" s="386"/>
      <c r="DL109" s="386"/>
      <c r="DM109" s="386"/>
      <c r="DN109" s="386"/>
      <c r="DO109" s="386"/>
      <c r="DP109" s="386"/>
      <c r="DQ109" s="386"/>
      <c r="DR109" s="386"/>
      <c r="DS109" s="386"/>
      <c r="DT109" s="386"/>
      <c r="DU109" s="386"/>
      <c r="DV109" s="386"/>
    </row>
    <row r="110" spans="1:126" s="385" customFormat="1" ht="25.5">
      <c r="A110" s="50">
        <v>6</v>
      </c>
      <c r="B110" s="50" t="s">
        <v>767</v>
      </c>
      <c r="C110" s="50" t="s">
        <v>768</v>
      </c>
      <c r="D110" s="50"/>
      <c r="E110" s="50"/>
      <c r="F110" s="50"/>
      <c r="G110" s="50">
        <v>2016</v>
      </c>
      <c r="H110" s="145">
        <v>14952.91</v>
      </c>
      <c r="I110" s="50" t="s">
        <v>77</v>
      </c>
      <c r="J110" s="50"/>
      <c r="K110" s="50" t="s">
        <v>1076</v>
      </c>
      <c r="L110" s="50"/>
      <c r="M110" s="50"/>
      <c r="N110" s="50"/>
      <c r="O110" s="50"/>
      <c r="P110" s="50"/>
      <c r="Q110" s="395"/>
      <c r="R110" s="50"/>
      <c r="S110" s="50"/>
      <c r="T110" s="50"/>
      <c r="U110" s="50"/>
      <c r="V110" s="50"/>
      <c r="W110" s="50"/>
      <c r="X110" s="395"/>
      <c r="Y110" s="395"/>
      <c r="Z110" s="395"/>
      <c r="AA110" s="395"/>
      <c r="AB110" s="395"/>
      <c r="AC110" s="395"/>
      <c r="AD110" s="395"/>
      <c r="AE110" s="386"/>
      <c r="AF110" s="386"/>
      <c r="AG110" s="386"/>
      <c r="AH110" s="386"/>
      <c r="AI110" s="386"/>
      <c r="AJ110" s="386"/>
      <c r="AK110" s="386"/>
      <c r="AL110" s="386"/>
      <c r="AM110" s="386"/>
      <c r="AN110" s="386"/>
      <c r="AO110" s="386"/>
      <c r="AP110" s="386"/>
      <c r="AQ110" s="386"/>
      <c r="AR110" s="386"/>
      <c r="AS110" s="386"/>
      <c r="AT110" s="386"/>
      <c r="AU110" s="386"/>
      <c r="AV110" s="386"/>
      <c r="AW110" s="386"/>
      <c r="AX110" s="386"/>
      <c r="AY110" s="386"/>
      <c r="AZ110" s="386"/>
      <c r="BA110" s="386"/>
      <c r="BB110" s="386"/>
      <c r="BC110" s="386"/>
      <c r="BD110" s="386"/>
      <c r="BE110" s="386"/>
      <c r="BF110" s="386"/>
      <c r="BG110" s="386"/>
      <c r="BH110" s="386"/>
      <c r="BI110" s="386"/>
      <c r="BJ110" s="386"/>
      <c r="BK110" s="386"/>
      <c r="BL110" s="386"/>
      <c r="BM110" s="386"/>
      <c r="BN110" s="386"/>
      <c r="BO110" s="386"/>
      <c r="BP110" s="386"/>
      <c r="BQ110" s="386"/>
      <c r="BR110" s="386"/>
      <c r="BS110" s="386"/>
      <c r="BT110" s="386"/>
      <c r="BU110" s="386"/>
      <c r="BV110" s="386"/>
      <c r="BW110" s="386"/>
      <c r="BX110" s="386"/>
      <c r="BY110" s="386"/>
      <c r="BZ110" s="386"/>
      <c r="CA110" s="386"/>
      <c r="CB110" s="386"/>
      <c r="CC110" s="386"/>
      <c r="CD110" s="386"/>
      <c r="CE110" s="386"/>
      <c r="CF110" s="386"/>
      <c r="CG110" s="386"/>
      <c r="CH110" s="386"/>
      <c r="CI110" s="386"/>
      <c r="CJ110" s="386"/>
      <c r="CK110" s="386"/>
      <c r="CL110" s="386"/>
      <c r="CM110" s="386"/>
      <c r="CN110" s="386"/>
      <c r="CO110" s="386"/>
      <c r="CP110" s="386"/>
      <c r="CQ110" s="386"/>
      <c r="CR110" s="386"/>
      <c r="CS110" s="386"/>
      <c r="CT110" s="386"/>
      <c r="CU110" s="386"/>
      <c r="CV110" s="386"/>
      <c r="CW110" s="386"/>
      <c r="CX110" s="386"/>
      <c r="CY110" s="386"/>
      <c r="CZ110" s="386"/>
      <c r="DA110" s="386"/>
      <c r="DB110" s="386"/>
      <c r="DC110" s="386"/>
      <c r="DD110" s="386"/>
      <c r="DE110" s="386"/>
      <c r="DF110" s="386"/>
      <c r="DG110" s="386"/>
      <c r="DH110" s="386"/>
      <c r="DI110" s="386"/>
      <c r="DJ110" s="386"/>
      <c r="DK110" s="386"/>
      <c r="DL110" s="386"/>
      <c r="DM110" s="386"/>
      <c r="DN110" s="386"/>
      <c r="DO110" s="386"/>
      <c r="DP110" s="386"/>
      <c r="DQ110" s="386"/>
      <c r="DR110" s="386"/>
      <c r="DS110" s="386"/>
      <c r="DT110" s="386"/>
      <c r="DU110" s="386"/>
      <c r="DV110" s="386"/>
    </row>
    <row r="111" spans="1:30" s="385" customFormat="1" ht="13.5" thickBot="1">
      <c r="A111" s="429"/>
      <c r="B111" s="600" t="s">
        <v>0</v>
      </c>
      <c r="C111" s="600"/>
      <c r="D111" s="401"/>
      <c r="E111" s="401"/>
      <c r="F111" s="574"/>
      <c r="G111" s="404"/>
      <c r="H111" s="559">
        <f>SUM(H105:H110)</f>
        <v>3081932.88</v>
      </c>
      <c r="I111" s="413"/>
      <c r="J111" s="404"/>
      <c r="K111" s="405"/>
      <c r="L111" s="406"/>
      <c r="M111" s="406"/>
      <c r="N111" s="406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5"/>
    </row>
    <row r="112" spans="1:30" ht="12.75" customHeight="1" thickBot="1">
      <c r="A112" s="597" t="s">
        <v>804</v>
      </c>
      <c r="B112" s="601"/>
      <c r="C112" s="601"/>
      <c r="D112" s="601"/>
      <c r="E112" s="601"/>
      <c r="F112" s="601"/>
      <c r="G112" s="601"/>
      <c r="H112" s="602"/>
      <c r="I112" s="508"/>
      <c r="J112" s="364"/>
      <c r="K112" s="365"/>
      <c r="L112" s="366"/>
      <c r="M112" s="366"/>
      <c r="N112" s="366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430"/>
    </row>
    <row r="113" spans="1:30" s="385" customFormat="1" ht="25.5">
      <c r="A113" s="409">
        <v>1</v>
      </c>
      <c r="B113" s="137" t="s">
        <v>246</v>
      </c>
      <c r="C113" s="137" t="s">
        <v>232</v>
      </c>
      <c r="D113" s="137" t="s">
        <v>193</v>
      </c>
      <c r="E113" s="137" t="s">
        <v>92</v>
      </c>
      <c r="F113" s="137" t="s">
        <v>92</v>
      </c>
      <c r="G113" s="137">
        <v>1983</v>
      </c>
      <c r="H113" s="560">
        <v>1900400.89</v>
      </c>
      <c r="I113" s="137" t="s">
        <v>77</v>
      </c>
      <c r="J113" s="573" t="s">
        <v>248</v>
      </c>
      <c r="K113" s="414" t="s">
        <v>736</v>
      </c>
      <c r="L113" s="431"/>
      <c r="M113" s="431"/>
      <c r="N113" s="50"/>
      <c r="O113" s="50"/>
      <c r="P113" s="50"/>
      <c r="Q113" s="393"/>
      <c r="R113" s="50" t="s">
        <v>222</v>
      </c>
      <c r="S113" s="50" t="s">
        <v>302</v>
      </c>
      <c r="T113" s="50" t="s">
        <v>302</v>
      </c>
      <c r="U113" s="50" t="s">
        <v>216</v>
      </c>
      <c r="V113" s="50" t="s">
        <v>302</v>
      </c>
      <c r="W113" s="50" t="s">
        <v>302</v>
      </c>
      <c r="X113" s="50"/>
      <c r="Y113" s="571">
        <v>1367.57</v>
      </c>
      <c r="Z113" s="50"/>
      <c r="AA113" s="50">
        <v>1</v>
      </c>
      <c r="AB113" s="50" t="s">
        <v>1082</v>
      </c>
      <c r="AC113" s="50"/>
      <c r="AD113" s="420"/>
    </row>
    <row r="114" spans="1:30" s="385" customFormat="1" ht="102">
      <c r="A114" s="419">
        <v>2</v>
      </c>
      <c r="B114" s="50" t="s">
        <v>247</v>
      </c>
      <c r="C114" s="50" t="s">
        <v>232</v>
      </c>
      <c r="D114" s="50"/>
      <c r="E114" s="50"/>
      <c r="F114" s="50"/>
      <c r="G114" s="50"/>
      <c r="H114" s="145">
        <v>30102.24</v>
      </c>
      <c r="I114" s="137" t="s">
        <v>77</v>
      </c>
      <c r="J114" s="50" t="s">
        <v>249</v>
      </c>
      <c r="K114" s="414" t="s">
        <v>736</v>
      </c>
      <c r="L114" s="400"/>
      <c r="M114" s="395"/>
      <c r="N114" s="50"/>
      <c r="O114" s="50"/>
      <c r="P114" s="50"/>
      <c r="Q114" s="395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420"/>
    </row>
    <row r="115" spans="1:30" s="385" customFormat="1" ht="26.25" thickBot="1">
      <c r="A115" s="409">
        <v>3</v>
      </c>
      <c r="B115" s="206" t="s">
        <v>779</v>
      </c>
      <c r="C115" s="206" t="s">
        <v>232</v>
      </c>
      <c r="D115" s="206"/>
      <c r="E115" s="206"/>
      <c r="F115" s="206"/>
      <c r="G115" s="206"/>
      <c r="H115" s="555">
        <v>21880.54</v>
      </c>
      <c r="I115" s="137" t="s">
        <v>77</v>
      </c>
      <c r="J115" s="206"/>
      <c r="K115" s="414" t="s">
        <v>736</v>
      </c>
      <c r="L115" s="431"/>
      <c r="M115" s="431"/>
      <c r="N115" s="389"/>
      <c r="O115" s="206"/>
      <c r="P115" s="206"/>
      <c r="Q115" s="393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426"/>
    </row>
    <row r="116" spans="1:30" s="385" customFormat="1" ht="13.5" thickBot="1">
      <c r="A116" s="432"/>
      <c r="B116" s="596" t="s">
        <v>0</v>
      </c>
      <c r="C116" s="596"/>
      <c r="D116" s="433"/>
      <c r="E116" s="433"/>
      <c r="F116" s="575"/>
      <c r="G116" s="434"/>
      <c r="H116" s="562">
        <f>SUM(H113:H115)</f>
        <v>1952383.67</v>
      </c>
      <c r="I116" s="435"/>
      <c r="J116" s="434"/>
      <c r="K116" s="436"/>
      <c r="L116" s="437"/>
      <c r="M116" s="437"/>
      <c r="N116" s="437"/>
      <c r="O116" s="434"/>
      <c r="P116" s="434"/>
      <c r="Q116" s="434"/>
      <c r="R116" s="434"/>
      <c r="S116" s="434"/>
      <c r="T116" s="434"/>
      <c r="U116" s="434"/>
      <c r="V116" s="434"/>
      <c r="W116" s="434"/>
      <c r="X116" s="434"/>
      <c r="Y116" s="434"/>
      <c r="Z116" s="434"/>
      <c r="AA116" s="434"/>
      <c r="AB116" s="434"/>
      <c r="AC116" s="434"/>
      <c r="AD116" s="436"/>
    </row>
    <row r="117" spans="1:76" ht="13.5" customHeight="1" thickBot="1">
      <c r="A117" s="605" t="s">
        <v>802</v>
      </c>
      <c r="B117" s="606"/>
      <c r="C117" s="606"/>
      <c r="D117" s="606"/>
      <c r="E117" s="606"/>
      <c r="F117" s="606"/>
      <c r="G117" s="438"/>
      <c r="H117" s="563"/>
      <c r="I117" s="364"/>
      <c r="J117" s="364"/>
      <c r="K117" s="365"/>
      <c r="L117" s="366"/>
      <c r="M117" s="366"/>
      <c r="N117" s="366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5"/>
      <c r="BP117" s="372"/>
      <c r="BQ117" s="372"/>
      <c r="BR117" s="372"/>
      <c r="BS117" s="372"/>
      <c r="BT117" s="372"/>
      <c r="BU117" s="372"/>
      <c r="BV117" s="372"/>
      <c r="BW117" s="372"/>
      <c r="BX117" s="372"/>
    </row>
    <row r="118" spans="1:76" s="385" customFormat="1" ht="147" customHeight="1">
      <c r="A118" s="439">
        <v>1</v>
      </c>
      <c r="B118" s="50" t="s">
        <v>1205</v>
      </c>
      <c r="C118" s="137" t="s">
        <v>254</v>
      </c>
      <c r="D118" s="137" t="s">
        <v>138</v>
      </c>
      <c r="E118" s="137" t="s">
        <v>139</v>
      </c>
      <c r="F118" s="137" t="s">
        <v>138</v>
      </c>
      <c r="G118" s="137">
        <v>1911</v>
      </c>
      <c r="H118" s="145">
        <v>3979000</v>
      </c>
      <c r="I118" s="50" t="s">
        <v>519</v>
      </c>
      <c r="J118" s="50" t="s">
        <v>803</v>
      </c>
      <c r="K118" s="414" t="s">
        <v>257</v>
      </c>
      <c r="L118" s="415" t="s">
        <v>1094</v>
      </c>
      <c r="M118" s="137"/>
      <c r="N118" s="137" t="s">
        <v>259</v>
      </c>
      <c r="O118" s="137" t="s">
        <v>260</v>
      </c>
      <c r="P118" s="137" t="s">
        <v>261</v>
      </c>
      <c r="Q118" s="137"/>
      <c r="R118" s="137" t="s">
        <v>265</v>
      </c>
      <c r="S118" s="137" t="s">
        <v>265</v>
      </c>
      <c r="T118" s="137" t="s">
        <v>265</v>
      </c>
      <c r="U118" s="137" t="s">
        <v>266</v>
      </c>
      <c r="V118" s="137" t="s">
        <v>266</v>
      </c>
      <c r="W118" s="137" t="s">
        <v>267</v>
      </c>
      <c r="X118" s="416">
        <v>671</v>
      </c>
      <c r="Y118" s="440">
        <v>1755.9</v>
      </c>
      <c r="Z118" s="441">
        <v>9580</v>
      </c>
      <c r="AA118" s="442">
        <v>3</v>
      </c>
      <c r="AB118" s="416" t="s">
        <v>138</v>
      </c>
      <c r="AC118" s="416" t="s">
        <v>138</v>
      </c>
      <c r="AD118" s="418" t="s">
        <v>139</v>
      </c>
      <c r="BP118" s="386"/>
      <c r="BQ118" s="386"/>
      <c r="BR118" s="386"/>
      <c r="BS118" s="386"/>
      <c r="BT118" s="386"/>
      <c r="BU118" s="386"/>
      <c r="BV118" s="386"/>
      <c r="BW118" s="386"/>
      <c r="BX118" s="386"/>
    </row>
    <row r="119" spans="1:76" s="385" customFormat="1" ht="77.25" thickBot="1">
      <c r="A119" s="425">
        <v>2</v>
      </c>
      <c r="B119" s="207" t="s">
        <v>1206</v>
      </c>
      <c r="C119" s="207" t="s">
        <v>255</v>
      </c>
      <c r="D119" s="207" t="s">
        <v>138</v>
      </c>
      <c r="E119" s="207" t="s">
        <v>139</v>
      </c>
      <c r="F119" s="443" t="s">
        <v>256</v>
      </c>
      <c r="G119" s="444">
        <v>2008</v>
      </c>
      <c r="H119" s="564">
        <v>6734000</v>
      </c>
      <c r="I119" s="207" t="s">
        <v>519</v>
      </c>
      <c r="J119" s="443" t="s">
        <v>258</v>
      </c>
      <c r="K119" s="426" t="s">
        <v>257</v>
      </c>
      <c r="L119" s="445"/>
      <c r="M119" s="207"/>
      <c r="N119" s="207" t="s">
        <v>262</v>
      </c>
      <c r="O119" s="207" t="s">
        <v>263</v>
      </c>
      <c r="P119" s="207" t="s">
        <v>264</v>
      </c>
      <c r="Q119" s="207"/>
      <c r="R119" s="207" t="s">
        <v>266</v>
      </c>
      <c r="S119" s="207" t="s">
        <v>266</v>
      </c>
      <c r="T119" s="207" t="s">
        <v>266</v>
      </c>
      <c r="U119" s="207" t="s">
        <v>266</v>
      </c>
      <c r="V119" s="207" t="s">
        <v>266</v>
      </c>
      <c r="W119" s="207" t="s">
        <v>266</v>
      </c>
      <c r="X119" s="446">
        <v>1452.2</v>
      </c>
      <c r="Y119" s="447">
        <v>1903.4</v>
      </c>
      <c r="Z119" s="446">
        <v>11841</v>
      </c>
      <c r="AA119" s="448">
        <v>1</v>
      </c>
      <c r="AB119" s="427" t="s">
        <v>139</v>
      </c>
      <c r="AC119" s="427" t="s">
        <v>139</v>
      </c>
      <c r="AD119" s="449" t="s">
        <v>139</v>
      </c>
      <c r="BP119" s="386"/>
      <c r="BQ119" s="386"/>
      <c r="BR119" s="386"/>
      <c r="BS119" s="386"/>
      <c r="BT119" s="386"/>
      <c r="BU119" s="386"/>
      <c r="BV119" s="386"/>
      <c r="BW119" s="386"/>
      <c r="BX119" s="386"/>
    </row>
    <row r="120" spans="1:126" s="385" customFormat="1" ht="13.5" thickBot="1">
      <c r="A120" s="607" t="s">
        <v>0</v>
      </c>
      <c r="B120" s="596" t="s">
        <v>0</v>
      </c>
      <c r="C120" s="596"/>
      <c r="D120" s="433"/>
      <c r="E120" s="433"/>
      <c r="F120" s="433"/>
      <c r="G120" s="450"/>
      <c r="H120" s="562">
        <f>SUM(H118:H119)</f>
        <v>10713000</v>
      </c>
      <c r="I120" s="451"/>
      <c r="J120" s="434"/>
      <c r="K120" s="436"/>
      <c r="L120" s="437"/>
      <c r="M120" s="437"/>
      <c r="N120" s="437"/>
      <c r="O120" s="434"/>
      <c r="P120" s="434"/>
      <c r="Q120" s="434"/>
      <c r="R120" s="434"/>
      <c r="S120" s="434"/>
      <c r="T120" s="434"/>
      <c r="U120" s="434"/>
      <c r="V120" s="434"/>
      <c r="W120" s="434"/>
      <c r="X120" s="434"/>
      <c r="Y120" s="434"/>
      <c r="Z120" s="434"/>
      <c r="AA120" s="434"/>
      <c r="AB120" s="434"/>
      <c r="AC120" s="434"/>
      <c r="AD120" s="436"/>
      <c r="AE120" s="386"/>
      <c r="AF120" s="386"/>
      <c r="AG120" s="386"/>
      <c r="AH120" s="386"/>
      <c r="AI120" s="386"/>
      <c r="AJ120" s="386"/>
      <c r="AK120" s="386"/>
      <c r="AL120" s="386"/>
      <c r="AM120" s="386"/>
      <c r="AN120" s="386"/>
      <c r="AO120" s="386"/>
      <c r="AP120" s="386"/>
      <c r="AQ120" s="386"/>
      <c r="AR120" s="386"/>
      <c r="AS120" s="386"/>
      <c r="AT120" s="386"/>
      <c r="AU120" s="386"/>
      <c r="AV120" s="386"/>
      <c r="AW120" s="386"/>
      <c r="AX120" s="386"/>
      <c r="AY120" s="386"/>
      <c r="AZ120" s="386"/>
      <c r="BA120" s="386"/>
      <c r="BB120" s="386"/>
      <c r="BC120" s="386"/>
      <c r="BD120" s="386"/>
      <c r="BE120" s="386"/>
      <c r="BF120" s="386"/>
      <c r="BG120" s="386"/>
      <c r="BH120" s="386"/>
      <c r="BI120" s="386"/>
      <c r="BJ120" s="386"/>
      <c r="BK120" s="386"/>
      <c r="BL120" s="386"/>
      <c r="BM120" s="386"/>
      <c r="BN120" s="386"/>
      <c r="BO120" s="386"/>
      <c r="BP120" s="386"/>
      <c r="BQ120" s="386"/>
      <c r="BR120" s="386"/>
      <c r="BS120" s="386"/>
      <c r="BT120" s="386"/>
      <c r="BU120" s="386"/>
      <c r="BV120" s="386"/>
      <c r="BW120" s="386"/>
      <c r="BX120" s="386"/>
      <c r="BY120" s="386"/>
      <c r="BZ120" s="386"/>
      <c r="CA120" s="386"/>
      <c r="CB120" s="386"/>
      <c r="CC120" s="386"/>
      <c r="CD120" s="386"/>
      <c r="CE120" s="386"/>
      <c r="CF120" s="386"/>
      <c r="CG120" s="386"/>
      <c r="CH120" s="386"/>
      <c r="CI120" s="386"/>
      <c r="CJ120" s="386"/>
      <c r="CK120" s="386"/>
      <c r="CL120" s="386"/>
      <c r="CM120" s="386"/>
      <c r="CN120" s="386"/>
      <c r="CO120" s="386"/>
      <c r="CP120" s="386"/>
      <c r="CQ120" s="386"/>
      <c r="CR120" s="386"/>
      <c r="CS120" s="386"/>
      <c r="CT120" s="386"/>
      <c r="CU120" s="386"/>
      <c r="CV120" s="386"/>
      <c r="CW120" s="386"/>
      <c r="CX120" s="386"/>
      <c r="CY120" s="386"/>
      <c r="CZ120" s="386"/>
      <c r="DA120" s="386"/>
      <c r="DB120" s="386"/>
      <c r="DC120" s="386"/>
      <c r="DD120" s="386"/>
      <c r="DE120" s="386"/>
      <c r="DF120" s="386"/>
      <c r="DG120" s="386"/>
      <c r="DH120" s="386"/>
      <c r="DI120" s="386"/>
      <c r="DJ120" s="386"/>
      <c r="DK120" s="386"/>
      <c r="DL120" s="386"/>
      <c r="DM120" s="386"/>
      <c r="DN120" s="386"/>
      <c r="DO120" s="386"/>
      <c r="DP120" s="386"/>
      <c r="DQ120" s="386"/>
      <c r="DR120" s="386"/>
      <c r="DS120" s="386"/>
      <c r="DT120" s="386"/>
      <c r="DU120" s="386"/>
      <c r="DV120" s="386"/>
    </row>
    <row r="121" spans="1:126" ht="12.75" customHeight="1" thickBot="1">
      <c r="A121" s="605" t="s">
        <v>84</v>
      </c>
      <c r="B121" s="606"/>
      <c r="C121" s="606"/>
      <c r="D121" s="606"/>
      <c r="E121" s="606"/>
      <c r="F121" s="606"/>
      <c r="G121" s="606"/>
      <c r="H121" s="606"/>
      <c r="I121" s="508"/>
      <c r="J121" s="364"/>
      <c r="K121" s="365"/>
      <c r="L121" s="366"/>
      <c r="M121" s="366"/>
      <c r="N121" s="366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5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2"/>
      <c r="BC121" s="372"/>
      <c r="BD121" s="372"/>
      <c r="BE121" s="372"/>
      <c r="BF121" s="372"/>
      <c r="BG121" s="372"/>
      <c r="BH121" s="372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2"/>
      <c r="BX121" s="372"/>
      <c r="BY121" s="372"/>
      <c r="BZ121" s="372"/>
      <c r="CA121" s="372"/>
      <c r="CB121" s="372"/>
      <c r="CC121" s="372"/>
      <c r="CD121" s="372"/>
      <c r="CE121" s="372"/>
      <c r="CF121" s="372"/>
      <c r="CG121" s="372"/>
      <c r="CH121" s="372"/>
      <c r="CI121" s="372"/>
      <c r="CJ121" s="372"/>
      <c r="CK121" s="372"/>
      <c r="CL121" s="372"/>
      <c r="CM121" s="372"/>
      <c r="CN121" s="372"/>
      <c r="CO121" s="372"/>
      <c r="CP121" s="372"/>
      <c r="CQ121" s="372"/>
      <c r="CR121" s="372"/>
      <c r="CS121" s="372"/>
      <c r="CT121" s="372"/>
      <c r="CU121" s="372"/>
      <c r="CV121" s="372"/>
      <c r="CW121" s="372"/>
      <c r="CX121" s="372"/>
      <c r="CY121" s="372"/>
      <c r="CZ121" s="372"/>
      <c r="DA121" s="372"/>
      <c r="DB121" s="372"/>
      <c r="DC121" s="372"/>
      <c r="DD121" s="372"/>
      <c r="DE121" s="372"/>
      <c r="DF121" s="372"/>
      <c r="DG121" s="372"/>
      <c r="DH121" s="372"/>
      <c r="DI121" s="372"/>
      <c r="DJ121" s="372"/>
      <c r="DK121" s="372"/>
      <c r="DL121" s="372"/>
      <c r="DM121" s="372"/>
      <c r="DN121" s="372"/>
      <c r="DO121" s="372"/>
      <c r="DP121" s="372"/>
      <c r="DQ121" s="372"/>
      <c r="DR121" s="372"/>
      <c r="DS121" s="372"/>
      <c r="DT121" s="372"/>
      <c r="DU121" s="372"/>
      <c r="DV121" s="372"/>
    </row>
    <row r="122" spans="1:126" s="385" customFormat="1" ht="25.5">
      <c r="A122" s="439">
        <v>1</v>
      </c>
      <c r="B122" s="137" t="s">
        <v>277</v>
      </c>
      <c r="C122" s="137"/>
      <c r="D122" s="137" t="s">
        <v>138</v>
      </c>
      <c r="E122" s="137" t="s">
        <v>139</v>
      </c>
      <c r="F122" s="137" t="s">
        <v>139</v>
      </c>
      <c r="G122" s="137">
        <v>1995</v>
      </c>
      <c r="H122" s="560">
        <v>3364313.83</v>
      </c>
      <c r="I122" s="137" t="s">
        <v>77</v>
      </c>
      <c r="J122" s="573" t="s">
        <v>294</v>
      </c>
      <c r="K122" s="414" t="s">
        <v>297</v>
      </c>
      <c r="L122" s="442"/>
      <c r="M122" s="416"/>
      <c r="N122" s="416" t="s">
        <v>299</v>
      </c>
      <c r="O122" s="416" t="s">
        <v>300</v>
      </c>
      <c r="P122" s="416" t="s">
        <v>301</v>
      </c>
      <c r="Q122" s="416"/>
      <c r="R122" s="137" t="s">
        <v>216</v>
      </c>
      <c r="S122" s="137" t="s">
        <v>216</v>
      </c>
      <c r="T122" s="137" t="s">
        <v>216</v>
      </c>
      <c r="U122" s="137" t="s">
        <v>302</v>
      </c>
      <c r="V122" s="137" t="s">
        <v>303</v>
      </c>
      <c r="W122" s="137" t="s">
        <v>216</v>
      </c>
      <c r="X122" s="416"/>
      <c r="Y122" s="416"/>
      <c r="Z122" s="416"/>
      <c r="AA122" s="416"/>
      <c r="AB122" s="416"/>
      <c r="AC122" s="416"/>
      <c r="AD122" s="418" t="s">
        <v>193</v>
      </c>
      <c r="AE122" s="386"/>
      <c r="AF122" s="386"/>
      <c r="AG122" s="386"/>
      <c r="AH122" s="386"/>
      <c r="AI122" s="386"/>
      <c r="AJ122" s="386"/>
      <c r="AK122" s="386"/>
      <c r="AL122" s="386"/>
      <c r="AM122" s="386"/>
      <c r="AN122" s="386"/>
      <c r="AO122" s="386"/>
      <c r="AP122" s="386"/>
      <c r="AQ122" s="386"/>
      <c r="AR122" s="386"/>
      <c r="AS122" s="386"/>
      <c r="AT122" s="386"/>
      <c r="AU122" s="386"/>
      <c r="AV122" s="386"/>
      <c r="AW122" s="386"/>
      <c r="AX122" s="386"/>
      <c r="AY122" s="386"/>
      <c r="AZ122" s="386"/>
      <c r="BA122" s="386"/>
      <c r="BB122" s="386"/>
      <c r="BC122" s="386"/>
      <c r="BD122" s="386"/>
      <c r="BE122" s="386"/>
      <c r="BF122" s="386"/>
      <c r="BG122" s="386"/>
      <c r="BH122" s="386"/>
      <c r="BI122" s="386"/>
      <c r="BJ122" s="386"/>
      <c r="BK122" s="386"/>
      <c r="BL122" s="386"/>
      <c r="BM122" s="386"/>
      <c r="BN122" s="386"/>
      <c r="BO122" s="386"/>
      <c r="BP122" s="386"/>
      <c r="BQ122" s="386"/>
      <c r="BR122" s="386"/>
      <c r="BS122" s="386"/>
      <c r="BT122" s="386"/>
      <c r="BU122" s="386"/>
      <c r="BV122" s="386"/>
      <c r="BW122" s="386"/>
      <c r="BX122" s="386"/>
      <c r="BY122" s="386"/>
      <c r="BZ122" s="386"/>
      <c r="CA122" s="386"/>
      <c r="CB122" s="386"/>
      <c r="CC122" s="386"/>
      <c r="CD122" s="386"/>
      <c r="CE122" s="386"/>
      <c r="CF122" s="386"/>
      <c r="CG122" s="386"/>
      <c r="CH122" s="386"/>
      <c r="CI122" s="386"/>
      <c r="CJ122" s="386"/>
      <c r="CK122" s="386"/>
      <c r="CL122" s="386"/>
      <c r="CM122" s="386"/>
      <c r="CN122" s="386"/>
      <c r="CO122" s="386"/>
      <c r="CP122" s="386"/>
      <c r="CQ122" s="386"/>
      <c r="CR122" s="386"/>
      <c r="CS122" s="386"/>
      <c r="CT122" s="386"/>
      <c r="CU122" s="386"/>
      <c r="CV122" s="386"/>
      <c r="CW122" s="386"/>
      <c r="CX122" s="386"/>
      <c r="CY122" s="386"/>
      <c r="CZ122" s="386"/>
      <c r="DA122" s="386"/>
      <c r="DB122" s="386"/>
      <c r="DC122" s="386"/>
      <c r="DD122" s="386"/>
      <c r="DE122" s="386"/>
      <c r="DF122" s="386"/>
      <c r="DG122" s="386"/>
      <c r="DH122" s="386"/>
      <c r="DI122" s="386"/>
      <c r="DJ122" s="386"/>
      <c r="DK122" s="386"/>
      <c r="DL122" s="386"/>
      <c r="DM122" s="386"/>
      <c r="DN122" s="386"/>
      <c r="DO122" s="386"/>
      <c r="DP122" s="386"/>
      <c r="DQ122" s="386"/>
      <c r="DR122" s="386"/>
      <c r="DS122" s="386"/>
      <c r="DT122" s="386"/>
      <c r="DU122" s="386"/>
      <c r="DV122" s="386"/>
    </row>
    <row r="123" spans="1:126" s="385" customFormat="1" ht="12.75">
      <c r="A123" s="439">
        <v>2</v>
      </c>
      <c r="B123" s="50" t="s">
        <v>278</v>
      </c>
      <c r="C123" s="50"/>
      <c r="D123" s="137" t="s">
        <v>138</v>
      </c>
      <c r="E123" s="137" t="s">
        <v>139</v>
      </c>
      <c r="F123" s="137" t="s">
        <v>139</v>
      </c>
      <c r="G123" s="50">
        <v>1995</v>
      </c>
      <c r="H123" s="145">
        <v>2073933.62</v>
      </c>
      <c r="I123" s="137" t="s">
        <v>77</v>
      </c>
      <c r="J123" s="50" t="s">
        <v>295</v>
      </c>
      <c r="K123" s="414" t="s">
        <v>297</v>
      </c>
      <c r="L123" s="442"/>
      <c r="M123" s="416"/>
      <c r="N123" s="395" t="s">
        <v>299</v>
      </c>
      <c r="O123" s="416" t="s">
        <v>300</v>
      </c>
      <c r="P123" s="416" t="s">
        <v>301</v>
      </c>
      <c r="Q123" s="416"/>
      <c r="R123" s="50" t="s">
        <v>216</v>
      </c>
      <c r="S123" s="50" t="s">
        <v>216</v>
      </c>
      <c r="T123" s="50" t="s">
        <v>216</v>
      </c>
      <c r="U123" s="50" t="s">
        <v>302</v>
      </c>
      <c r="V123" s="50" t="s">
        <v>303</v>
      </c>
      <c r="W123" s="50" t="s">
        <v>216</v>
      </c>
      <c r="X123" s="416"/>
      <c r="Y123" s="416"/>
      <c r="Z123" s="416"/>
      <c r="AA123" s="416"/>
      <c r="AB123" s="416"/>
      <c r="AC123" s="416"/>
      <c r="AD123" s="418"/>
      <c r="AE123" s="386"/>
      <c r="AF123" s="386"/>
      <c r="AG123" s="386"/>
      <c r="AH123" s="386"/>
      <c r="AI123" s="386"/>
      <c r="AJ123" s="386"/>
      <c r="AK123" s="386"/>
      <c r="AL123" s="386"/>
      <c r="AM123" s="386"/>
      <c r="AN123" s="386"/>
      <c r="AO123" s="386"/>
      <c r="AP123" s="386"/>
      <c r="AQ123" s="386"/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86"/>
      <c r="BE123" s="386"/>
      <c r="BF123" s="386"/>
      <c r="BG123" s="386"/>
      <c r="BH123" s="386"/>
      <c r="BI123" s="386"/>
      <c r="BJ123" s="386"/>
      <c r="BK123" s="386"/>
      <c r="BL123" s="386"/>
      <c r="BM123" s="386"/>
      <c r="BN123" s="386"/>
      <c r="BO123" s="386"/>
      <c r="BP123" s="386"/>
      <c r="BQ123" s="386"/>
      <c r="BR123" s="386"/>
      <c r="BS123" s="386"/>
      <c r="BT123" s="386"/>
      <c r="BU123" s="386"/>
      <c r="BV123" s="386"/>
      <c r="BW123" s="386"/>
      <c r="BX123" s="386"/>
      <c r="BY123" s="386"/>
      <c r="BZ123" s="386"/>
      <c r="CA123" s="386"/>
      <c r="CB123" s="386"/>
      <c r="CC123" s="386"/>
      <c r="CD123" s="386"/>
      <c r="CE123" s="386"/>
      <c r="CF123" s="386"/>
      <c r="CG123" s="386"/>
      <c r="CH123" s="386"/>
      <c r="CI123" s="386"/>
      <c r="CJ123" s="386"/>
      <c r="CK123" s="386"/>
      <c r="CL123" s="386"/>
      <c r="CM123" s="386"/>
      <c r="CN123" s="386"/>
      <c r="CO123" s="386"/>
      <c r="CP123" s="386"/>
      <c r="CQ123" s="386"/>
      <c r="CR123" s="386"/>
      <c r="CS123" s="386"/>
      <c r="CT123" s="386"/>
      <c r="CU123" s="386"/>
      <c r="CV123" s="386"/>
      <c r="CW123" s="386"/>
      <c r="CX123" s="386"/>
      <c r="CY123" s="386"/>
      <c r="CZ123" s="386"/>
      <c r="DA123" s="386"/>
      <c r="DB123" s="386"/>
      <c r="DC123" s="386"/>
      <c r="DD123" s="386"/>
      <c r="DE123" s="386"/>
      <c r="DF123" s="386"/>
      <c r="DG123" s="386"/>
      <c r="DH123" s="386"/>
      <c r="DI123" s="386"/>
      <c r="DJ123" s="386"/>
      <c r="DK123" s="386"/>
      <c r="DL123" s="386"/>
      <c r="DM123" s="386"/>
      <c r="DN123" s="386"/>
      <c r="DO123" s="386"/>
      <c r="DP123" s="386"/>
      <c r="DQ123" s="386"/>
      <c r="DR123" s="386"/>
      <c r="DS123" s="386"/>
      <c r="DT123" s="386"/>
      <c r="DU123" s="386"/>
      <c r="DV123" s="386"/>
    </row>
    <row r="124" spans="1:126" s="385" customFormat="1" ht="12.75">
      <c r="A124" s="439">
        <v>3</v>
      </c>
      <c r="B124" s="50" t="s">
        <v>279</v>
      </c>
      <c r="C124" s="50"/>
      <c r="D124" s="50" t="s">
        <v>138</v>
      </c>
      <c r="E124" s="137" t="s">
        <v>139</v>
      </c>
      <c r="F124" s="137" t="s">
        <v>139</v>
      </c>
      <c r="G124" s="50">
        <v>1995</v>
      </c>
      <c r="H124" s="145">
        <v>10908.06</v>
      </c>
      <c r="I124" s="137" t="s">
        <v>77</v>
      </c>
      <c r="J124" s="50"/>
      <c r="K124" s="420"/>
      <c r="L124" s="442"/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  <c r="AB124" s="416"/>
      <c r="AC124" s="416"/>
      <c r="AD124" s="418"/>
      <c r="AE124" s="386"/>
      <c r="AF124" s="386"/>
      <c r="AG124" s="386"/>
      <c r="AH124" s="386"/>
      <c r="AI124" s="386"/>
      <c r="AJ124" s="386"/>
      <c r="AK124" s="386"/>
      <c r="AL124" s="386"/>
      <c r="AM124" s="386"/>
      <c r="AN124" s="386"/>
      <c r="AO124" s="386"/>
      <c r="AP124" s="386"/>
      <c r="AQ124" s="386"/>
      <c r="AR124" s="386"/>
      <c r="AS124" s="386"/>
      <c r="AT124" s="386"/>
      <c r="AU124" s="386"/>
      <c r="AV124" s="386"/>
      <c r="AW124" s="386"/>
      <c r="AX124" s="386"/>
      <c r="AY124" s="386"/>
      <c r="AZ124" s="386"/>
      <c r="BA124" s="386"/>
      <c r="BB124" s="386"/>
      <c r="BC124" s="386"/>
      <c r="BD124" s="386"/>
      <c r="BE124" s="386"/>
      <c r="BF124" s="386"/>
      <c r="BG124" s="386"/>
      <c r="BH124" s="386"/>
      <c r="BI124" s="386"/>
      <c r="BJ124" s="386"/>
      <c r="BK124" s="386"/>
      <c r="BL124" s="386"/>
      <c r="BM124" s="386"/>
      <c r="BN124" s="386"/>
      <c r="BO124" s="386"/>
      <c r="BP124" s="386"/>
      <c r="BQ124" s="386"/>
      <c r="BR124" s="386"/>
      <c r="BS124" s="386"/>
      <c r="BT124" s="386"/>
      <c r="BU124" s="386"/>
      <c r="BV124" s="386"/>
      <c r="BW124" s="386"/>
      <c r="BX124" s="386"/>
      <c r="BY124" s="386"/>
      <c r="BZ124" s="386"/>
      <c r="CA124" s="386"/>
      <c r="CB124" s="386"/>
      <c r="CC124" s="386"/>
      <c r="CD124" s="386"/>
      <c r="CE124" s="386"/>
      <c r="CF124" s="386"/>
      <c r="CG124" s="386"/>
      <c r="CH124" s="386"/>
      <c r="CI124" s="386"/>
      <c r="CJ124" s="386"/>
      <c r="CK124" s="386"/>
      <c r="CL124" s="386"/>
      <c r="CM124" s="386"/>
      <c r="CN124" s="386"/>
      <c r="CO124" s="386"/>
      <c r="CP124" s="386"/>
      <c r="CQ124" s="386"/>
      <c r="CR124" s="386"/>
      <c r="CS124" s="386"/>
      <c r="CT124" s="386"/>
      <c r="CU124" s="386"/>
      <c r="CV124" s="386"/>
      <c r="CW124" s="386"/>
      <c r="CX124" s="386"/>
      <c r="CY124" s="386"/>
      <c r="CZ124" s="386"/>
      <c r="DA124" s="386"/>
      <c r="DB124" s="386"/>
      <c r="DC124" s="386"/>
      <c r="DD124" s="386"/>
      <c r="DE124" s="386"/>
      <c r="DF124" s="386"/>
      <c r="DG124" s="386"/>
      <c r="DH124" s="386"/>
      <c r="DI124" s="386"/>
      <c r="DJ124" s="386"/>
      <c r="DK124" s="386"/>
      <c r="DL124" s="386"/>
      <c r="DM124" s="386"/>
      <c r="DN124" s="386"/>
      <c r="DO124" s="386"/>
      <c r="DP124" s="386"/>
      <c r="DQ124" s="386"/>
      <c r="DR124" s="386"/>
      <c r="DS124" s="386"/>
      <c r="DT124" s="386"/>
      <c r="DU124" s="386"/>
      <c r="DV124" s="386"/>
    </row>
    <row r="125" spans="1:126" s="385" customFormat="1" ht="12.75">
      <c r="A125" s="439">
        <v>4</v>
      </c>
      <c r="B125" s="50" t="s">
        <v>280</v>
      </c>
      <c r="C125" s="50"/>
      <c r="D125" s="137" t="s">
        <v>138</v>
      </c>
      <c r="E125" s="137" t="s">
        <v>139</v>
      </c>
      <c r="F125" s="137" t="s">
        <v>139</v>
      </c>
      <c r="G125" s="50">
        <v>1995</v>
      </c>
      <c r="H125" s="145">
        <v>14505.45</v>
      </c>
      <c r="I125" s="137" t="s">
        <v>77</v>
      </c>
      <c r="J125" s="50"/>
      <c r="K125" s="420"/>
      <c r="L125" s="442"/>
      <c r="M125" s="416"/>
      <c r="N125" s="416"/>
      <c r="O125" s="416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  <c r="AB125" s="416"/>
      <c r="AC125" s="416"/>
      <c r="AD125" s="418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/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6"/>
      <c r="BC125" s="386"/>
      <c r="BD125" s="386"/>
      <c r="BE125" s="386"/>
      <c r="BF125" s="386"/>
      <c r="BG125" s="386"/>
      <c r="BH125" s="386"/>
      <c r="BI125" s="386"/>
      <c r="BJ125" s="386"/>
      <c r="BK125" s="386"/>
      <c r="BL125" s="386"/>
      <c r="BM125" s="386"/>
      <c r="BN125" s="386"/>
      <c r="BO125" s="386"/>
      <c r="BP125" s="386"/>
      <c r="BQ125" s="386"/>
      <c r="BR125" s="386"/>
      <c r="BS125" s="386"/>
      <c r="BT125" s="386"/>
      <c r="BU125" s="386"/>
      <c r="BV125" s="386"/>
      <c r="BW125" s="386"/>
      <c r="BX125" s="386"/>
      <c r="BY125" s="386"/>
      <c r="BZ125" s="386"/>
      <c r="CA125" s="386"/>
      <c r="CB125" s="386"/>
      <c r="CC125" s="386"/>
      <c r="CD125" s="386"/>
      <c r="CE125" s="386"/>
      <c r="CF125" s="386"/>
      <c r="CG125" s="386"/>
      <c r="CH125" s="386"/>
      <c r="CI125" s="386"/>
      <c r="CJ125" s="386"/>
      <c r="CK125" s="386"/>
      <c r="CL125" s="386"/>
      <c r="CM125" s="386"/>
      <c r="CN125" s="386"/>
      <c r="CO125" s="386"/>
      <c r="CP125" s="386"/>
      <c r="CQ125" s="386"/>
      <c r="CR125" s="386"/>
      <c r="CS125" s="386"/>
      <c r="CT125" s="386"/>
      <c r="CU125" s="386"/>
      <c r="CV125" s="386"/>
      <c r="CW125" s="386"/>
      <c r="CX125" s="386"/>
      <c r="CY125" s="386"/>
      <c r="CZ125" s="386"/>
      <c r="DA125" s="386"/>
      <c r="DB125" s="386"/>
      <c r="DC125" s="386"/>
      <c r="DD125" s="386"/>
      <c r="DE125" s="386"/>
      <c r="DF125" s="386"/>
      <c r="DG125" s="386"/>
      <c r="DH125" s="386"/>
      <c r="DI125" s="386"/>
      <c r="DJ125" s="386"/>
      <c r="DK125" s="386"/>
      <c r="DL125" s="386"/>
      <c r="DM125" s="386"/>
      <c r="DN125" s="386"/>
      <c r="DO125" s="386"/>
      <c r="DP125" s="386"/>
      <c r="DQ125" s="386"/>
      <c r="DR125" s="386"/>
      <c r="DS125" s="386"/>
      <c r="DT125" s="386"/>
      <c r="DU125" s="386"/>
      <c r="DV125" s="386"/>
    </row>
    <row r="126" spans="1:126" s="385" customFormat="1" ht="12.75">
      <c r="A126" s="439">
        <v>5</v>
      </c>
      <c r="B126" s="50" t="s">
        <v>281</v>
      </c>
      <c r="C126" s="50"/>
      <c r="D126" s="50" t="s">
        <v>138</v>
      </c>
      <c r="E126" s="137" t="s">
        <v>139</v>
      </c>
      <c r="F126" s="137" t="s">
        <v>139</v>
      </c>
      <c r="G126" s="50">
        <v>1995</v>
      </c>
      <c r="H126" s="145">
        <v>29536.77</v>
      </c>
      <c r="I126" s="137" t="s">
        <v>77</v>
      </c>
      <c r="J126" s="50"/>
      <c r="K126" s="420"/>
      <c r="L126" s="442"/>
      <c r="M126" s="416"/>
      <c r="N126" s="416"/>
      <c r="O126" s="416"/>
      <c r="P126" s="416"/>
      <c r="Q126" s="416"/>
      <c r="R126" s="416"/>
      <c r="S126" s="416"/>
      <c r="T126" s="416"/>
      <c r="U126" s="416"/>
      <c r="V126" s="416"/>
      <c r="W126" s="416"/>
      <c r="X126" s="416"/>
      <c r="Y126" s="416"/>
      <c r="Z126" s="416"/>
      <c r="AA126" s="416"/>
      <c r="AB126" s="416"/>
      <c r="AC126" s="416"/>
      <c r="AD126" s="418"/>
      <c r="AE126" s="386"/>
      <c r="AF126" s="386"/>
      <c r="AG126" s="386"/>
      <c r="AH126" s="386"/>
      <c r="AI126" s="386"/>
      <c r="AJ126" s="386"/>
      <c r="AK126" s="386"/>
      <c r="AL126" s="386"/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  <c r="AZ126" s="386"/>
      <c r="BA126" s="386"/>
      <c r="BB126" s="386"/>
      <c r="BC126" s="386"/>
      <c r="BD126" s="386"/>
      <c r="BE126" s="386"/>
      <c r="BF126" s="386"/>
      <c r="BG126" s="386"/>
      <c r="BH126" s="386"/>
      <c r="BI126" s="386"/>
      <c r="BJ126" s="386"/>
      <c r="BK126" s="386"/>
      <c r="BL126" s="386"/>
      <c r="BM126" s="386"/>
      <c r="BN126" s="386"/>
      <c r="BO126" s="386"/>
      <c r="BP126" s="386"/>
      <c r="BQ126" s="386"/>
      <c r="BR126" s="386"/>
      <c r="BS126" s="386"/>
      <c r="BT126" s="386"/>
      <c r="BU126" s="386"/>
      <c r="BV126" s="386"/>
      <c r="BW126" s="386"/>
      <c r="BX126" s="386"/>
      <c r="BY126" s="386"/>
      <c r="BZ126" s="386"/>
      <c r="CA126" s="386"/>
      <c r="CB126" s="386"/>
      <c r="CC126" s="386"/>
      <c r="CD126" s="386"/>
      <c r="CE126" s="386"/>
      <c r="CF126" s="386"/>
      <c r="CG126" s="386"/>
      <c r="CH126" s="386"/>
      <c r="CI126" s="386"/>
      <c r="CJ126" s="386"/>
      <c r="CK126" s="386"/>
      <c r="CL126" s="386"/>
      <c r="CM126" s="386"/>
      <c r="CN126" s="386"/>
      <c r="CO126" s="386"/>
      <c r="CP126" s="386"/>
      <c r="CQ126" s="386"/>
      <c r="CR126" s="386"/>
      <c r="CS126" s="386"/>
      <c r="CT126" s="386"/>
      <c r="CU126" s="386"/>
      <c r="CV126" s="386"/>
      <c r="CW126" s="386"/>
      <c r="CX126" s="386"/>
      <c r="CY126" s="386"/>
      <c r="CZ126" s="386"/>
      <c r="DA126" s="386"/>
      <c r="DB126" s="386"/>
      <c r="DC126" s="386"/>
      <c r="DD126" s="386"/>
      <c r="DE126" s="386"/>
      <c r="DF126" s="386"/>
      <c r="DG126" s="386"/>
      <c r="DH126" s="386"/>
      <c r="DI126" s="386"/>
      <c r="DJ126" s="386"/>
      <c r="DK126" s="386"/>
      <c r="DL126" s="386"/>
      <c r="DM126" s="386"/>
      <c r="DN126" s="386"/>
      <c r="DO126" s="386"/>
      <c r="DP126" s="386"/>
      <c r="DQ126" s="386"/>
      <c r="DR126" s="386"/>
      <c r="DS126" s="386"/>
      <c r="DT126" s="386"/>
      <c r="DU126" s="386"/>
      <c r="DV126" s="386"/>
    </row>
    <row r="127" spans="1:126" s="385" customFormat="1" ht="12.75">
      <c r="A127" s="50">
        <v>6</v>
      </c>
      <c r="B127" s="50" t="s">
        <v>282</v>
      </c>
      <c r="C127" s="50"/>
      <c r="D127" s="50" t="s">
        <v>138</v>
      </c>
      <c r="E127" s="50" t="s">
        <v>139</v>
      </c>
      <c r="F127" s="50" t="s">
        <v>139</v>
      </c>
      <c r="G127" s="50">
        <v>1995</v>
      </c>
      <c r="H127" s="145">
        <v>85189.17</v>
      </c>
      <c r="I127" s="50" t="s">
        <v>77</v>
      </c>
      <c r="J127" s="50"/>
      <c r="K127" s="50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  <c r="BA127" s="386"/>
      <c r="BB127" s="386"/>
      <c r="BC127" s="386"/>
      <c r="BD127" s="386"/>
      <c r="BE127" s="386"/>
      <c r="BF127" s="386"/>
      <c r="BG127" s="386"/>
      <c r="BH127" s="386"/>
      <c r="BI127" s="386"/>
      <c r="BJ127" s="386"/>
      <c r="BK127" s="386"/>
      <c r="BL127" s="386"/>
      <c r="BM127" s="386"/>
      <c r="BN127" s="386"/>
      <c r="BO127" s="386"/>
      <c r="BP127" s="386"/>
      <c r="BQ127" s="386"/>
      <c r="BR127" s="386"/>
      <c r="BS127" s="386"/>
      <c r="BT127" s="386"/>
      <c r="BU127" s="386"/>
      <c r="BV127" s="386"/>
      <c r="BW127" s="386"/>
      <c r="BX127" s="386"/>
      <c r="BY127" s="386"/>
      <c r="BZ127" s="386"/>
      <c r="CA127" s="386"/>
      <c r="CB127" s="386"/>
      <c r="CC127" s="386"/>
      <c r="CD127" s="386"/>
      <c r="CE127" s="386"/>
      <c r="CF127" s="386"/>
      <c r="CG127" s="386"/>
      <c r="CH127" s="386"/>
      <c r="CI127" s="386"/>
      <c r="CJ127" s="386"/>
      <c r="CK127" s="386"/>
      <c r="CL127" s="386"/>
      <c r="CM127" s="386"/>
      <c r="CN127" s="386"/>
      <c r="CO127" s="386"/>
      <c r="CP127" s="386"/>
      <c r="CQ127" s="386"/>
      <c r="CR127" s="386"/>
      <c r="CS127" s="386"/>
      <c r="CT127" s="386"/>
      <c r="CU127" s="386"/>
      <c r="CV127" s="386"/>
      <c r="CW127" s="386"/>
      <c r="CX127" s="386"/>
      <c r="CY127" s="386"/>
      <c r="CZ127" s="386"/>
      <c r="DA127" s="386"/>
      <c r="DB127" s="386"/>
      <c r="DC127" s="386"/>
      <c r="DD127" s="386"/>
      <c r="DE127" s="386"/>
      <c r="DF127" s="386"/>
      <c r="DG127" s="386"/>
      <c r="DH127" s="386"/>
      <c r="DI127" s="386"/>
      <c r="DJ127" s="386"/>
      <c r="DK127" s="386"/>
      <c r="DL127" s="386"/>
      <c r="DM127" s="386"/>
      <c r="DN127" s="386"/>
      <c r="DO127" s="386"/>
      <c r="DP127" s="386"/>
      <c r="DQ127" s="386"/>
      <c r="DR127" s="386"/>
      <c r="DS127" s="386"/>
      <c r="DT127" s="386"/>
      <c r="DU127" s="386"/>
      <c r="DV127" s="386"/>
    </row>
    <row r="128" spans="1:126" s="385" customFormat="1" ht="12.75">
      <c r="A128" s="50">
        <v>7</v>
      </c>
      <c r="B128" s="50" t="s">
        <v>283</v>
      </c>
      <c r="C128" s="50"/>
      <c r="D128" s="50" t="s">
        <v>138</v>
      </c>
      <c r="E128" s="50" t="s">
        <v>139</v>
      </c>
      <c r="F128" s="50" t="s">
        <v>139</v>
      </c>
      <c r="G128" s="50">
        <v>1995</v>
      </c>
      <c r="H128" s="145">
        <v>55532.14</v>
      </c>
      <c r="I128" s="50" t="s">
        <v>77</v>
      </c>
      <c r="J128" s="50"/>
      <c r="K128" s="50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386"/>
      <c r="AF128" s="386"/>
      <c r="AG128" s="386"/>
      <c r="AH128" s="386"/>
      <c r="AI128" s="386"/>
      <c r="AJ128" s="386"/>
      <c r="AK128" s="386"/>
      <c r="AL128" s="386"/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6"/>
      <c r="AW128" s="386"/>
      <c r="AX128" s="386"/>
      <c r="AY128" s="386"/>
      <c r="AZ128" s="386"/>
      <c r="BA128" s="386"/>
      <c r="BB128" s="386"/>
      <c r="BC128" s="386"/>
      <c r="BD128" s="386"/>
      <c r="BE128" s="386"/>
      <c r="BF128" s="386"/>
      <c r="BG128" s="386"/>
      <c r="BH128" s="386"/>
      <c r="BI128" s="386"/>
      <c r="BJ128" s="386"/>
      <c r="BK128" s="386"/>
      <c r="BL128" s="386"/>
      <c r="BM128" s="386"/>
      <c r="BN128" s="386"/>
      <c r="BO128" s="386"/>
      <c r="BP128" s="386"/>
      <c r="BQ128" s="386"/>
      <c r="BR128" s="386"/>
      <c r="BS128" s="386"/>
      <c r="BT128" s="386"/>
      <c r="BU128" s="386"/>
      <c r="BV128" s="386"/>
      <c r="BW128" s="386"/>
      <c r="BX128" s="386"/>
      <c r="BY128" s="386"/>
      <c r="BZ128" s="386"/>
      <c r="CA128" s="386"/>
      <c r="CB128" s="386"/>
      <c r="CC128" s="386"/>
      <c r="CD128" s="386"/>
      <c r="CE128" s="386"/>
      <c r="CF128" s="386"/>
      <c r="CG128" s="386"/>
      <c r="CH128" s="386"/>
      <c r="CI128" s="386"/>
      <c r="CJ128" s="386"/>
      <c r="CK128" s="386"/>
      <c r="CL128" s="386"/>
      <c r="CM128" s="386"/>
      <c r="CN128" s="386"/>
      <c r="CO128" s="386"/>
      <c r="CP128" s="386"/>
      <c r="CQ128" s="386"/>
      <c r="CR128" s="386"/>
      <c r="CS128" s="386"/>
      <c r="CT128" s="386"/>
      <c r="CU128" s="386"/>
      <c r="CV128" s="386"/>
      <c r="CW128" s="386"/>
      <c r="CX128" s="386"/>
      <c r="CY128" s="386"/>
      <c r="CZ128" s="386"/>
      <c r="DA128" s="386"/>
      <c r="DB128" s="386"/>
      <c r="DC128" s="386"/>
      <c r="DD128" s="386"/>
      <c r="DE128" s="386"/>
      <c r="DF128" s="386"/>
      <c r="DG128" s="386"/>
      <c r="DH128" s="386"/>
      <c r="DI128" s="386"/>
      <c r="DJ128" s="386"/>
      <c r="DK128" s="386"/>
      <c r="DL128" s="386"/>
      <c r="DM128" s="386"/>
      <c r="DN128" s="386"/>
      <c r="DO128" s="386"/>
      <c r="DP128" s="386"/>
      <c r="DQ128" s="386"/>
      <c r="DR128" s="386"/>
      <c r="DS128" s="386"/>
      <c r="DT128" s="386"/>
      <c r="DU128" s="386"/>
      <c r="DV128" s="386"/>
    </row>
    <row r="129" spans="1:126" s="385" customFormat="1" ht="12.75">
      <c r="A129" s="50">
        <v>8</v>
      </c>
      <c r="B129" s="50" t="s">
        <v>284</v>
      </c>
      <c r="C129" s="50"/>
      <c r="D129" s="50" t="s">
        <v>138</v>
      </c>
      <c r="E129" s="50" t="s">
        <v>139</v>
      </c>
      <c r="F129" s="50" t="s">
        <v>139</v>
      </c>
      <c r="G129" s="50">
        <v>1995</v>
      </c>
      <c r="H129" s="145">
        <v>23501.51</v>
      </c>
      <c r="I129" s="50" t="s">
        <v>77</v>
      </c>
      <c r="J129" s="50"/>
      <c r="K129" s="50"/>
      <c r="L129" s="395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  <c r="AD129" s="395"/>
      <c r="AE129" s="386"/>
      <c r="AF129" s="386"/>
      <c r="AG129" s="386"/>
      <c r="AH129" s="386"/>
      <c r="AI129" s="386"/>
      <c r="AJ129" s="386"/>
      <c r="AK129" s="386"/>
      <c r="AL129" s="386"/>
      <c r="AM129" s="386"/>
      <c r="AN129" s="386"/>
      <c r="AO129" s="386"/>
      <c r="AP129" s="386"/>
      <c r="AQ129" s="386"/>
      <c r="AR129" s="386"/>
      <c r="AS129" s="386"/>
      <c r="AT129" s="386"/>
      <c r="AU129" s="386"/>
      <c r="AV129" s="386"/>
      <c r="AW129" s="386"/>
      <c r="AX129" s="386"/>
      <c r="AY129" s="386"/>
      <c r="AZ129" s="386"/>
      <c r="BA129" s="386"/>
      <c r="BB129" s="386"/>
      <c r="BC129" s="386"/>
      <c r="BD129" s="386"/>
      <c r="BE129" s="386"/>
      <c r="BF129" s="386"/>
      <c r="BG129" s="386"/>
      <c r="BH129" s="386"/>
      <c r="BI129" s="386"/>
      <c r="BJ129" s="386"/>
      <c r="BK129" s="386"/>
      <c r="BL129" s="386"/>
      <c r="BM129" s="386"/>
      <c r="BN129" s="386"/>
      <c r="BO129" s="386"/>
      <c r="BP129" s="386"/>
      <c r="BQ129" s="386"/>
      <c r="BR129" s="386"/>
      <c r="BS129" s="386"/>
      <c r="BT129" s="386"/>
      <c r="BU129" s="386"/>
      <c r="BV129" s="386"/>
      <c r="BW129" s="386"/>
      <c r="BX129" s="386"/>
      <c r="BY129" s="386"/>
      <c r="BZ129" s="386"/>
      <c r="CA129" s="386"/>
      <c r="CB129" s="386"/>
      <c r="CC129" s="386"/>
      <c r="CD129" s="386"/>
      <c r="CE129" s="386"/>
      <c r="CF129" s="386"/>
      <c r="CG129" s="386"/>
      <c r="CH129" s="386"/>
      <c r="CI129" s="386"/>
      <c r="CJ129" s="386"/>
      <c r="CK129" s="386"/>
      <c r="CL129" s="386"/>
      <c r="CM129" s="386"/>
      <c r="CN129" s="386"/>
      <c r="CO129" s="386"/>
      <c r="CP129" s="386"/>
      <c r="CQ129" s="386"/>
      <c r="CR129" s="386"/>
      <c r="CS129" s="386"/>
      <c r="CT129" s="386"/>
      <c r="CU129" s="386"/>
      <c r="CV129" s="386"/>
      <c r="CW129" s="386"/>
      <c r="CX129" s="386"/>
      <c r="CY129" s="386"/>
      <c r="CZ129" s="386"/>
      <c r="DA129" s="386"/>
      <c r="DB129" s="386"/>
      <c r="DC129" s="386"/>
      <c r="DD129" s="386"/>
      <c r="DE129" s="386"/>
      <c r="DF129" s="386"/>
      <c r="DG129" s="386"/>
      <c r="DH129" s="386"/>
      <c r="DI129" s="386"/>
      <c r="DJ129" s="386"/>
      <c r="DK129" s="386"/>
      <c r="DL129" s="386"/>
      <c r="DM129" s="386"/>
      <c r="DN129" s="386"/>
      <c r="DO129" s="386"/>
      <c r="DP129" s="386"/>
      <c r="DQ129" s="386"/>
      <c r="DR129" s="386"/>
      <c r="DS129" s="386"/>
      <c r="DT129" s="386"/>
      <c r="DU129" s="386"/>
      <c r="DV129" s="386"/>
    </row>
    <row r="130" spans="1:126" s="385" customFormat="1" ht="12.75">
      <c r="A130" s="50">
        <v>9</v>
      </c>
      <c r="B130" s="50" t="s">
        <v>285</v>
      </c>
      <c r="C130" s="50"/>
      <c r="D130" s="50" t="s">
        <v>138</v>
      </c>
      <c r="E130" s="50" t="s">
        <v>139</v>
      </c>
      <c r="F130" s="50" t="s">
        <v>139</v>
      </c>
      <c r="G130" s="50">
        <v>1995</v>
      </c>
      <c r="H130" s="145">
        <v>48437.76</v>
      </c>
      <c r="I130" s="50" t="s">
        <v>77</v>
      </c>
      <c r="J130" s="50"/>
      <c r="K130" s="50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386"/>
      <c r="AF130" s="386"/>
      <c r="AG130" s="386"/>
      <c r="AH130" s="386"/>
      <c r="AI130" s="386"/>
      <c r="AJ130" s="386"/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  <c r="BA130" s="386"/>
      <c r="BB130" s="386"/>
      <c r="BC130" s="386"/>
      <c r="BD130" s="386"/>
      <c r="BE130" s="386"/>
      <c r="BF130" s="386"/>
      <c r="BG130" s="386"/>
      <c r="BH130" s="386"/>
      <c r="BI130" s="386"/>
      <c r="BJ130" s="386"/>
      <c r="BK130" s="386"/>
      <c r="BL130" s="386"/>
      <c r="BM130" s="386"/>
      <c r="BN130" s="386"/>
      <c r="BO130" s="386"/>
      <c r="BP130" s="386"/>
      <c r="BQ130" s="386"/>
      <c r="BR130" s="386"/>
      <c r="BS130" s="386"/>
      <c r="BT130" s="386"/>
      <c r="BU130" s="386"/>
      <c r="BV130" s="386"/>
      <c r="BW130" s="386"/>
      <c r="BX130" s="386"/>
      <c r="BY130" s="386"/>
      <c r="BZ130" s="386"/>
      <c r="CA130" s="386"/>
      <c r="CB130" s="386"/>
      <c r="CC130" s="386"/>
      <c r="CD130" s="386"/>
      <c r="CE130" s="386"/>
      <c r="CF130" s="386"/>
      <c r="CG130" s="386"/>
      <c r="CH130" s="386"/>
      <c r="CI130" s="386"/>
      <c r="CJ130" s="386"/>
      <c r="CK130" s="386"/>
      <c r="CL130" s="386"/>
      <c r="CM130" s="386"/>
      <c r="CN130" s="386"/>
      <c r="CO130" s="386"/>
      <c r="CP130" s="386"/>
      <c r="CQ130" s="386"/>
      <c r="CR130" s="386"/>
      <c r="CS130" s="386"/>
      <c r="CT130" s="386"/>
      <c r="CU130" s="386"/>
      <c r="CV130" s="386"/>
      <c r="CW130" s="386"/>
      <c r="CX130" s="386"/>
      <c r="CY130" s="386"/>
      <c r="CZ130" s="386"/>
      <c r="DA130" s="386"/>
      <c r="DB130" s="386"/>
      <c r="DC130" s="386"/>
      <c r="DD130" s="386"/>
      <c r="DE130" s="386"/>
      <c r="DF130" s="386"/>
      <c r="DG130" s="386"/>
      <c r="DH130" s="386"/>
      <c r="DI130" s="386"/>
      <c r="DJ130" s="386"/>
      <c r="DK130" s="386"/>
      <c r="DL130" s="386"/>
      <c r="DM130" s="386"/>
      <c r="DN130" s="386"/>
      <c r="DO130" s="386"/>
      <c r="DP130" s="386"/>
      <c r="DQ130" s="386"/>
      <c r="DR130" s="386"/>
      <c r="DS130" s="386"/>
      <c r="DT130" s="386"/>
      <c r="DU130" s="386"/>
      <c r="DV130" s="386"/>
    </row>
    <row r="131" spans="1:126" s="385" customFormat="1" ht="12.75">
      <c r="A131" s="50">
        <v>10</v>
      </c>
      <c r="B131" s="50" t="s">
        <v>238</v>
      </c>
      <c r="C131" s="50"/>
      <c r="D131" s="50" t="s">
        <v>138</v>
      </c>
      <c r="E131" s="50" t="s">
        <v>139</v>
      </c>
      <c r="F131" s="50" t="s">
        <v>139</v>
      </c>
      <c r="G131" s="50">
        <v>1995</v>
      </c>
      <c r="H131" s="145">
        <v>60215.98</v>
      </c>
      <c r="I131" s="50" t="s">
        <v>77</v>
      </c>
      <c r="J131" s="50"/>
      <c r="K131" s="50"/>
      <c r="L131" s="395"/>
      <c r="M131" s="395"/>
      <c r="N131" s="395"/>
      <c r="O131" s="395"/>
      <c r="P131" s="395"/>
      <c r="Q131" s="395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  <c r="AD131" s="395"/>
      <c r="AE131" s="386"/>
      <c r="AF131" s="386"/>
      <c r="AG131" s="386"/>
      <c r="AH131" s="386"/>
      <c r="AI131" s="386"/>
      <c r="AJ131" s="386"/>
      <c r="AK131" s="386"/>
      <c r="AL131" s="38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  <c r="BA131" s="386"/>
      <c r="BB131" s="386"/>
      <c r="BC131" s="386"/>
      <c r="BD131" s="386"/>
      <c r="BE131" s="386"/>
      <c r="BF131" s="386"/>
      <c r="BG131" s="386"/>
      <c r="BH131" s="386"/>
      <c r="BI131" s="386"/>
      <c r="BJ131" s="386"/>
      <c r="BK131" s="386"/>
      <c r="BL131" s="386"/>
      <c r="BM131" s="386"/>
      <c r="BN131" s="386"/>
      <c r="BO131" s="386"/>
      <c r="BP131" s="386"/>
      <c r="BQ131" s="386"/>
      <c r="BR131" s="386"/>
      <c r="BS131" s="386"/>
      <c r="BT131" s="386"/>
      <c r="BU131" s="386"/>
      <c r="BV131" s="386"/>
      <c r="BW131" s="386"/>
      <c r="BX131" s="386"/>
      <c r="BY131" s="386"/>
      <c r="BZ131" s="386"/>
      <c r="CA131" s="386"/>
      <c r="CB131" s="386"/>
      <c r="CC131" s="386"/>
      <c r="CD131" s="386"/>
      <c r="CE131" s="386"/>
      <c r="CF131" s="386"/>
      <c r="CG131" s="386"/>
      <c r="CH131" s="386"/>
      <c r="CI131" s="386"/>
      <c r="CJ131" s="386"/>
      <c r="CK131" s="386"/>
      <c r="CL131" s="386"/>
      <c r="CM131" s="386"/>
      <c r="CN131" s="386"/>
      <c r="CO131" s="386"/>
      <c r="CP131" s="386"/>
      <c r="CQ131" s="386"/>
      <c r="CR131" s="386"/>
      <c r="CS131" s="386"/>
      <c r="CT131" s="386"/>
      <c r="CU131" s="386"/>
      <c r="CV131" s="386"/>
      <c r="CW131" s="386"/>
      <c r="CX131" s="386"/>
      <c r="CY131" s="386"/>
      <c r="CZ131" s="386"/>
      <c r="DA131" s="386"/>
      <c r="DB131" s="386"/>
      <c r="DC131" s="386"/>
      <c r="DD131" s="386"/>
      <c r="DE131" s="386"/>
      <c r="DF131" s="386"/>
      <c r="DG131" s="386"/>
      <c r="DH131" s="386"/>
      <c r="DI131" s="386"/>
      <c r="DJ131" s="386"/>
      <c r="DK131" s="386"/>
      <c r="DL131" s="386"/>
      <c r="DM131" s="386"/>
      <c r="DN131" s="386"/>
      <c r="DO131" s="386"/>
      <c r="DP131" s="386"/>
      <c r="DQ131" s="386"/>
      <c r="DR131" s="386"/>
      <c r="DS131" s="386"/>
      <c r="DT131" s="386"/>
      <c r="DU131" s="386"/>
      <c r="DV131" s="386"/>
    </row>
    <row r="132" spans="1:126" s="385" customFormat="1" ht="12.75">
      <c r="A132" s="50">
        <v>11</v>
      </c>
      <c r="B132" s="50" t="s">
        <v>286</v>
      </c>
      <c r="C132" s="50"/>
      <c r="D132" s="50" t="s">
        <v>138</v>
      </c>
      <c r="E132" s="50" t="s">
        <v>139</v>
      </c>
      <c r="F132" s="50" t="s">
        <v>139</v>
      </c>
      <c r="G132" s="50">
        <v>1995</v>
      </c>
      <c r="H132" s="145">
        <v>123769.86</v>
      </c>
      <c r="I132" s="50" t="s">
        <v>77</v>
      </c>
      <c r="J132" s="50"/>
      <c r="K132" s="50"/>
      <c r="L132" s="395"/>
      <c r="M132" s="395"/>
      <c r="N132" s="50"/>
      <c r="O132" s="50"/>
      <c r="P132" s="50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  <c r="AD132" s="395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386"/>
      <c r="AQ132" s="386"/>
      <c r="AR132" s="386"/>
      <c r="AS132" s="386"/>
      <c r="AT132" s="386"/>
      <c r="AU132" s="386"/>
      <c r="AV132" s="386"/>
      <c r="AW132" s="386"/>
      <c r="AX132" s="386"/>
      <c r="AY132" s="386"/>
      <c r="AZ132" s="386"/>
      <c r="BA132" s="386"/>
      <c r="BB132" s="386"/>
      <c r="BC132" s="386"/>
      <c r="BD132" s="386"/>
      <c r="BE132" s="386"/>
      <c r="BF132" s="386"/>
      <c r="BG132" s="386"/>
      <c r="BH132" s="386"/>
      <c r="BI132" s="386"/>
      <c r="BJ132" s="386"/>
      <c r="BK132" s="386"/>
      <c r="BL132" s="386"/>
      <c r="BM132" s="386"/>
      <c r="BN132" s="386"/>
      <c r="BO132" s="386"/>
      <c r="BP132" s="386"/>
      <c r="BQ132" s="386"/>
      <c r="BR132" s="386"/>
      <c r="BS132" s="386"/>
      <c r="BT132" s="386"/>
      <c r="BU132" s="386"/>
      <c r="BV132" s="386"/>
      <c r="BW132" s="386"/>
      <c r="BX132" s="386"/>
      <c r="BY132" s="386"/>
      <c r="BZ132" s="386"/>
      <c r="CA132" s="386"/>
      <c r="CB132" s="386"/>
      <c r="CC132" s="386"/>
      <c r="CD132" s="386"/>
      <c r="CE132" s="386"/>
      <c r="CF132" s="386"/>
      <c r="CG132" s="386"/>
      <c r="CH132" s="386"/>
      <c r="CI132" s="386"/>
      <c r="CJ132" s="386"/>
      <c r="CK132" s="386"/>
      <c r="CL132" s="386"/>
      <c r="CM132" s="386"/>
      <c r="CN132" s="386"/>
      <c r="CO132" s="386"/>
      <c r="CP132" s="386"/>
      <c r="CQ132" s="386"/>
      <c r="CR132" s="386"/>
      <c r="CS132" s="386"/>
      <c r="CT132" s="386"/>
      <c r="CU132" s="386"/>
      <c r="CV132" s="386"/>
      <c r="CW132" s="386"/>
      <c r="CX132" s="386"/>
      <c r="CY132" s="386"/>
      <c r="CZ132" s="386"/>
      <c r="DA132" s="386"/>
      <c r="DB132" s="386"/>
      <c r="DC132" s="386"/>
      <c r="DD132" s="386"/>
      <c r="DE132" s="386"/>
      <c r="DF132" s="386"/>
      <c r="DG132" s="386"/>
      <c r="DH132" s="386"/>
      <c r="DI132" s="386"/>
      <c r="DJ132" s="386"/>
      <c r="DK132" s="386"/>
      <c r="DL132" s="386"/>
      <c r="DM132" s="386"/>
      <c r="DN132" s="386"/>
      <c r="DO132" s="386"/>
      <c r="DP132" s="386"/>
      <c r="DQ132" s="386"/>
      <c r="DR132" s="386"/>
      <c r="DS132" s="386"/>
      <c r="DT132" s="386"/>
      <c r="DU132" s="386"/>
      <c r="DV132" s="386"/>
    </row>
    <row r="133" spans="1:126" s="385" customFormat="1" ht="12.75">
      <c r="A133" s="50">
        <v>12</v>
      </c>
      <c r="B133" s="50" t="s">
        <v>287</v>
      </c>
      <c r="C133" s="50"/>
      <c r="D133" s="50" t="s">
        <v>138</v>
      </c>
      <c r="E133" s="50" t="s">
        <v>139</v>
      </c>
      <c r="F133" s="50" t="s">
        <v>139</v>
      </c>
      <c r="G133" s="50">
        <v>1995</v>
      </c>
      <c r="H133" s="145">
        <v>2060</v>
      </c>
      <c r="I133" s="50" t="s">
        <v>77</v>
      </c>
      <c r="J133" s="50"/>
      <c r="K133" s="50"/>
      <c r="L133" s="395"/>
      <c r="M133" s="395"/>
      <c r="N133" s="50"/>
      <c r="O133" s="50"/>
      <c r="P133" s="50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386"/>
      <c r="AF133" s="386"/>
      <c r="AG133" s="386"/>
      <c r="AH133" s="386"/>
      <c r="AI133" s="386"/>
      <c r="AJ133" s="386"/>
      <c r="AK133" s="386"/>
      <c r="AL133" s="386"/>
      <c r="AM133" s="386"/>
      <c r="AN133" s="386"/>
      <c r="AO133" s="386"/>
      <c r="AP133" s="386"/>
      <c r="AQ133" s="386"/>
      <c r="AR133" s="386"/>
      <c r="AS133" s="386"/>
      <c r="AT133" s="386"/>
      <c r="AU133" s="386"/>
      <c r="AV133" s="386"/>
      <c r="AW133" s="386"/>
      <c r="AX133" s="386"/>
      <c r="AY133" s="386"/>
      <c r="AZ133" s="386"/>
      <c r="BA133" s="386"/>
      <c r="BB133" s="386"/>
      <c r="BC133" s="386"/>
      <c r="BD133" s="386"/>
      <c r="BE133" s="386"/>
      <c r="BF133" s="386"/>
      <c r="BG133" s="386"/>
      <c r="BH133" s="386"/>
      <c r="BI133" s="386"/>
      <c r="BJ133" s="386"/>
      <c r="BK133" s="386"/>
      <c r="BL133" s="386"/>
      <c r="BM133" s="386"/>
      <c r="BN133" s="386"/>
      <c r="BO133" s="386"/>
      <c r="BP133" s="386"/>
      <c r="BQ133" s="386"/>
      <c r="BR133" s="386"/>
      <c r="BS133" s="386"/>
      <c r="BT133" s="386"/>
      <c r="BU133" s="386"/>
      <c r="BV133" s="386"/>
      <c r="BW133" s="386"/>
      <c r="BX133" s="386"/>
      <c r="BY133" s="386"/>
      <c r="BZ133" s="386"/>
      <c r="CA133" s="386"/>
      <c r="CB133" s="386"/>
      <c r="CC133" s="386"/>
      <c r="CD133" s="386"/>
      <c r="CE133" s="386"/>
      <c r="CF133" s="386"/>
      <c r="CG133" s="386"/>
      <c r="CH133" s="386"/>
      <c r="CI133" s="386"/>
      <c r="CJ133" s="386"/>
      <c r="CK133" s="386"/>
      <c r="CL133" s="386"/>
      <c r="CM133" s="386"/>
      <c r="CN133" s="386"/>
      <c r="CO133" s="386"/>
      <c r="CP133" s="386"/>
      <c r="CQ133" s="386"/>
      <c r="CR133" s="386"/>
      <c r="CS133" s="386"/>
      <c r="CT133" s="386"/>
      <c r="CU133" s="386"/>
      <c r="CV133" s="386"/>
      <c r="CW133" s="386"/>
      <c r="CX133" s="386"/>
      <c r="CY133" s="386"/>
      <c r="CZ133" s="386"/>
      <c r="DA133" s="386"/>
      <c r="DB133" s="386"/>
      <c r="DC133" s="386"/>
      <c r="DD133" s="386"/>
      <c r="DE133" s="386"/>
      <c r="DF133" s="386"/>
      <c r="DG133" s="386"/>
      <c r="DH133" s="386"/>
      <c r="DI133" s="386"/>
      <c r="DJ133" s="386"/>
      <c r="DK133" s="386"/>
      <c r="DL133" s="386"/>
      <c r="DM133" s="386"/>
      <c r="DN133" s="386"/>
      <c r="DO133" s="386"/>
      <c r="DP133" s="386"/>
      <c r="DQ133" s="386"/>
      <c r="DR133" s="386"/>
      <c r="DS133" s="386"/>
      <c r="DT133" s="386"/>
      <c r="DU133" s="386"/>
      <c r="DV133" s="386"/>
    </row>
    <row r="134" spans="1:126" s="385" customFormat="1" ht="12.75">
      <c r="A134" s="50">
        <v>13</v>
      </c>
      <c r="B134" s="50" t="s">
        <v>288</v>
      </c>
      <c r="C134" s="50"/>
      <c r="D134" s="50" t="s">
        <v>138</v>
      </c>
      <c r="E134" s="50" t="s">
        <v>139</v>
      </c>
      <c r="F134" s="50" t="s">
        <v>139</v>
      </c>
      <c r="G134" s="50">
        <v>1999</v>
      </c>
      <c r="H134" s="145">
        <v>10100</v>
      </c>
      <c r="I134" s="50" t="s">
        <v>77</v>
      </c>
      <c r="J134" s="50"/>
      <c r="K134" s="50"/>
      <c r="L134" s="395"/>
      <c r="M134" s="395"/>
      <c r="N134" s="50"/>
      <c r="O134" s="50"/>
      <c r="P134" s="50"/>
      <c r="Q134" s="395"/>
      <c r="R134" s="395"/>
      <c r="S134" s="395"/>
      <c r="T134" s="395"/>
      <c r="U134" s="395"/>
      <c r="V134" s="395"/>
      <c r="W134" s="395"/>
      <c r="X134" s="395"/>
      <c r="Y134" s="395"/>
      <c r="Z134" s="395"/>
      <c r="AA134" s="395"/>
      <c r="AB134" s="395"/>
      <c r="AC134" s="395"/>
      <c r="AD134" s="395"/>
      <c r="AE134" s="386"/>
      <c r="AF134" s="386"/>
      <c r="AG134" s="386"/>
      <c r="AH134" s="386"/>
      <c r="AI134" s="386"/>
      <c r="AJ134" s="386"/>
      <c r="AK134" s="386"/>
      <c r="AL134" s="386"/>
      <c r="AM134" s="386"/>
      <c r="AN134" s="386"/>
      <c r="AO134" s="386"/>
      <c r="AP134" s="386"/>
      <c r="AQ134" s="386"/>
      <c r="AR134" s="386"/>
      <c r="AS134" s="386"/>
      <c r="AT134" s="386"/>
      <c r="AU134" s="386"/>
      <c r="AV134" s="386"/>
      <c r="AW134" s="386"/>
      <c r="AX134" s="386"/>
      <c r="AY134" s="386"/>
      <c r="AZ134" s="386"/>
      <c r="BA134" s="386"/>
      <c r="BB134" s="386"/>
      <c r="BC134" s="386"/>
      <c r="BD134" s="386"/>
      <c r="BE134" s="386"/>
      <c r="BF134" s="386"/>
      <c r="BG134" s="386"/>
      <c r="BH134" s="386"/>
      <c r="BI134" s="386"/>
      <c r="BJ134" s="386"/>
      <c r="BK134" s="386"/>
      <c r="BL134" s="386"/>
      <c r="BM134" s="386"/>
      <c r="BN134" s="386"/>
      <c r="BO134" s="386"/>
      <c r="BP134" s="386"/>
      <c r="BQ134" s="386"/>
      <c r="BR134" s="386"/>
      <c r="BS134" s="386"/>
      <c r="BT134" s="386"/>
      <c r="BU134" s="386"/>
      <c r="BV134" s="386"/>
      <c r="BW134" s="386"/>
      <c r="BX134" s="386"/>
      <c r="BY134" s="386"/>
      <c r="BZ134" s="386"/>
      <c r="CA134" s="386"/>
      <c r="CB134" s="386"/>
      <c r="CC134" s="386"/>
      <c r="CD134" s="386"/>
      <c r="CE134" s="386"/>
      <c r="CF134" s="386"/>
      <c r="CG134" s="386"/>
      <c r="CH134" s="386"/>
      <c r="CI134" s="386"/>
      <c r="CJ134" s="386"/>
      <c r="CK134" s="386"/>
      <c r="CL134" s="386"/>
      <c r="CM134" s="386"/>
      <c r="CN134" s="386"/>
      <c r="CO134" s="386"/>
      <c r="CP134" s="386"/>
      <c r="CQ134" s="386"/>
      <c r="CR134" s="386"/>
      <c r="CS134" s="386"/>
      <c r="CT134" s="386"/>
      <c r="CU134" s="386"/>
      <c r="CV134" s="386"/>
      <c r="CW134" s="386"/>
      <c r="CX134" s="386"/>
      <c r="CY134" s="386"/>
      <c r="CZ134" s="386"/>
      <c r="DA134" s="386"/>
      <c r="DB134" s="386"/>
      <c r="DC134" s="386"/>
      <c r="DD134" s="386"/>
      <c r="DE134" s="386"/>
      <c r="DF134" s="386"/>
      <c r="DG134" s="386"/>
      <c r="DH134" s="386"/>
      <c r="DI134" s="386"/>
      <c r="DJ134" s="386"/>
      <c r="DK134" s="386"/>
      <c r="DL134" s="386"/>
      <c r="DM134" s="386"/>
      <c r="DN134" s="386"/>
      <c r="DO134" s="386"/>
      <c r="DP134" s="386"/>
      <c r="DQ134" s="386"/>
      <c r="DR134" s="386"/>
      <c r="DS134" s="386"/>
      <c r="DT134" s="386"/>
      <c r="DU134" s="386"/>
      <c r="DV134" s="386"/>
    </row>
    <row r="135" spans="1:126" s="385" customFormat="1" ht="12.75">
      <c r="A135" s="50">
        <v>14</v>
      </c>
      <c r="B135" s="50" t="s">
        <v>289</v>
      </c>
      <c r="C135" s="50"/>
      <c r="D135" s="50" t="s">
        <v>138</v>
      </c>
      <c r="E135" s="50" t="s">
        <v>139</v>
      </c>
      <c r="F135" s="50" t="s">
        <v>139</v>
      </c>
      <c r="G135" s="50">
        <v>2002</v>
      </c>
      <c r="H135" s="145">
        <v>109032.52</v>
      </c>
      <c r="I135" s="50" t="s">
        <v>77</v>
      </c>
      <c r="J135" s="50"/>
      <c r="K135" s="50"/>
      <c r="L135" s="395"/>
      <c r="M135" s="395"/>
      <c r="N135" s="50"/>
      <c r="O135" s="50"/>
      <c r="P135" s="50"/>
      <c r="Q135" s="395"/>
      <c r="R135" s="395"/>
      <c r="S135" s="395"/>
      <c r="T135" s="395"/>
      <c r="U135" s="395"/>
      <c r="V135" s="395"/>
      <c r="W135" s="395"/>
      <c r="X135" s="395"/>
      <c r="Y135" s="395"/>
      <c r="Z135" s="395"/>
      <c r="AA135" s="395"/>
      <c r="AB135" s="395"/>
      <c r="AC135" s="395"/>
      <c r="AD135" s="395"/>
      <c r="AE135" s="386"/>
      <c r="AF135" s="386"/>
      <c r="AG135" s="386"/>
      <c r="AH135" s="386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86"/>
      <c r="AS135" s="386"/>
      <c r="AT135" s="386"/>
      <c r="AU135" s="386"/>
      <c r="AV135" s="386"/>
      <c r="AW135" s="386"/>
      <c r="AX135" s="386"/>
      <c r="AY135" s="386"/>
      <c r="AZ135" s="386"/>
      <c r="BA135" s="386"/>
      <c r="BB135" s="386"/>
      <c r="BC135" s="386"/>
      <c r="BD135" s="386"/>
      <c r="BE135" s="386"/>
      <c r="BF135" s="386"/>
      <c r="BG135" s="386"/>
      <c r="BH135" s="386"/>
      <c r="BI135" s="386"/>
      <c r="BJ135" s="386"/>
      <c r="BK135" s="386"/>
      <c r="BL135" s="386"/>
      <c r="BM135" s="386"/>
      <c r="BN135" s="386"/>
      <c r="BO135" s="386"/>
      <c r="BP135" s="386"/>
      <c r="BQ135" s="386"/>
      <c r="BR135" s="386"/>
      <c r="BS135" s="386"/>
      <c r="BT135" s="386"/>
      <c r="BU135" s="386"/>
      <c r="BV135" s="386"/>
      <c r="BW135" s="386"/>
      <c r="BX135" s="386"/>
      <c r="BY135" s="386"/>
      <c r="BZ135" s="386"/>
      <c r="CA135" s="386"/>
      <c r="CB135" s="386"/>
      <c r="CC135" s="386"/>
      <c r="CD135" s="386"/>
      <c r="CE135" s="386"/>
      <c r="CF135" s="386"/>
      <c r="CG135" s="386"/>
      <c r="CH135" s="386"/>
      <c r="CI135" s="386"/>
      <c r="CJ135" s="386"/>
      <c r="CK135" s="386"/>
      <c r="CL135" s="386"/>
      <c r="CM135" s="386"/>
      <c r="CN135" s="386"/>
      <c r="CO135" s="386"/>
      <c r="CP135" s="386"/>
      <c r="CQ135" s="386"/>
      <c r="CR135" s="386"/>
      <c r="CS135" s="386"/>
      <c r="CT135" s="386"/>
      <c r="CU135" s="386"/>
      <c r="CV135" s="386"/>
      <c r="CW135" s="386"/>
      <c r="CX135" s="386"/>
      <c r="CY135" s="386"/>
      <c r="CZ135" s="386"/>
      <c r="DA135" s="386"/>
      <c r="DB135" s="386"/>
      <c r="DC135" s="386"/>
      <c r="DD135" s="386"/>
      <c r="DE135" s="386"/>
      <c r="DF135" s="386"/>
      <c r="DG135" s="386"/>
      <c r="DH135" s="386"/>
      <c r="DI135" s="386"/>
      <c r="DJ135" s="386"/>
      <c r="DK135" s="386"/>
      <c r="DL135" s="386"/>
      <c r="DM135" s="386"/>
      <c r="DN135" s="386"/>
      <c r="DO135" s="386"/>
      <c r="DP135" s="386"/>
      <c r="DQ135" s="386"/>
      <c r="DR135" s="386"/>
      <c r="DS135" s="386"/>
      <c r="DT135" s="386"/>
      <c r="DU135" s="386"/>
      <c r="DV135" s="386"/>
    </row>
    <row r="136" spans="1:126" s="385" customFormat="1" ht="12.75">
      <c r="A136" s="50">
        <v>15</v>
      </c>
      <c r="B136" s="50" t="s">
        <v>290</v>
      </c>
      <c r="C136" s="50"/>
      <c r="D136" s="50" t="s">
        <v>138</v>
      </c>
      <c r="E136" s="50" t="s">
        <v>139</v>
      </c>
      <c r="F136" s="50" t="s">
        <v>139</v>
      </c>
      <c r="G136" s="50">
        <v>2010</v>
      </c>
      <c r="H136" s="145">
        <v>34800</v>
      </c>
      <c r="I136" s="50" t="s">
        <v>77</v>
      </c>
      <c r="J136" s="50"/>
      <c r="K136" s="50" t="s">
        <v>297</v>
      </c>
      <c r="L136" s="395"/>
      <c r="M136" s="395"/>
      <c r="N136" s="395"/>
      <c r="O136" s="395"/>
      <c r="P136" s="395"/>
      <c r="Q136" s="395"/>
      <c r="R136" s="395"/>
      <c r="S136" s="395"/>
      <c r="T136" s="395"/>
      <c r="U136" s="395"/>
      <c r="V136" s="395"/>
      <c r="W136" s="395"/>
      <c r="X136" s="395"/>
      <c r="Y136" s="395"/>
      <c r="Z136" s="395"/>
      <c r="AA136" s="395"/>
      <c r="AB136" s="395"/>
      <c r="AC136" s="395"/>
      <c r="AD136" s="395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/>
      <c r="AQ136" s="386"/>
      <c r="AR136" s="386"/>
      <c r="AS136" s="386"/>
      <c r="AT136" s="386"/>
      <c r="AU136" s="386"/>
      <c r="AV136" s="386"/>
      <c r="AW136" s="386"/>
      <c r="AX136" s="386"/>
      <c r="AY136" s="386"/>
      <c r="AZ136" s="386"/>
      <c r="BA136" s="386"/>
      <c r="BB136" s="386"/>
      <c r="BC136" s="386"/>
      <c r="BD136" s="386"/>
      <c r="BE136" s="386"/>
      <c r="BF136" s="386"/>
      <c r="BG136" s="386"/>
      <c r="BH136" s="386"/>
      <c r="BI136" s="386"/>
      <c r="BJ136" s="386"/>
      <c r="BK136" s="386"/>
      <c r="BL136" s="386"/>
      <c r="BM136" s="386"/>
      <c r="BN136" s="386"/>
      <c r="BO136" s="386"/>
      <c r="BP136" s="386"/>
      <c r="BQ136" s="386"/>
      <c r="BR136" s="386"/>
      <c r="BS136" s="386"/>
      <c r="BT136" s="386"/>
      <c r="BU136" s="386"/>
      <c r="BV136" s="386"/>
      <c r="BW136" s="386"/>
      <c r="BX136" s="386"/>
      <c r="BY136" s="386"/>
      <c r="BZ136" s="386"/>
      <c r="CA136" s="386"/>
      <c r="CB136" s="386"/>
      <c r="CC136" s="386"/>
      <c r="CD136" s="386"/>
      <c r="CE136" s="386"/>
      <c r="CF136" s="386"/>
      <c r="CG136" s="386"/>
      <c r="CH136" s="386"/>
      <c r="CI136" s="386"/>
      <c r="CJ136" s="386"/>
      <c r="CK136" s="386"/>
      <c r="CL136" s="386"/>
      <c r="CM136" s="386"/>
      <c r="CN136" s="386"/>
      <c r="CO136" s="386"/>
      <c r="CP136" s="386"/>
      <c r="CQ136" s="386"/>
      <c r="CR136" s="386"/>
      <c r="CS136" s="386"/>
      <c r="CT136" s="386"/>
      <c r="CU136" s="386"/>
      <c r="CV136" s="386"/>
      <c r="CW136" s="386"/>
      <c r="CX136" s="386"/>
      <c r="CY136" s="386"/>
      <c r="CZ136" s="386"/>
      <c r="DA136" s="386"/>
      <c r="DB136" s="386"/>
      <c r="DC136" s="386"/>
      <c r="DD136" s="386"/>
      <c r="DE136" s="386"/>
      <c r="DF136" s="386"/>
      <c r="DG136" s="386"/>
      <c r="DH136" s="386"/>
      <c r="DI136" s="386"/>
      <c r="DJ136" s="386"/>
      <c r="DK136" s="386"/>
      <c r="DL136" s="386"/>
      <c r="DM136" s="386"/>
      <c r="DN136" s="386"/>
      <c r="DO136" s="386"/>
      <c r="DP136" s="386"/>
      <c r="DQ136" s="386"/>
      <c r="DR136" s="386"/>
      <c r="DS136" s="386"/>
      <c r="DT136" s="386"/>
      <c r="DU136" s="386"/>
      <c r="DV136" s="386"/>
    </row>
    <row r="137" spans="1:126" s="385" customFormat="1" ht="12.75">
      <c r="A137" s="50">
        <v>16</v>
      </c>
      <c r="B137" s="50" t="s">
        <v>291</v>
      </c>
      <c r="C137" s="50"/>
      <c r="D137" s="50" t="s">
        <v>138</v>
      </c>
      <c r="E137" s="50" t="s">
        <v>139</v>
      </c>
      <c r="F137" s="50" t="s">
        <v>139</v>
      </c>
      <c r="G137" s="50">
        <v>2008</v>
      </c>
      <c r="H137" s="145">
        <v>522511.25</v>
      </c>
      <c r="I137" s="50" t="s">
        <v>77</v>
      </c>
      <c r="J137" s="50"/>
      <c r="K137" s="50" t="s">
        <v>297</v>
      </c>
      <c r="L137" s="395"/>
      <c r="M137" s="395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86"/>
      <c r="AF137" s="386"/>
      <c r="AG137" s="386"/>
      <c r="AH137" s="386"/>
      <c r="AI137" s="386"/>
      <c r="AJ137" s="386"/>
      <c r="AK137" s="386"/>
      <c r="AL137" s="386"/>
      <c r="AM137" s="386"/>
      <c r="AN137" s="386"/>
      <c r="AO137" s="386"/>
      <c r="AP137" s="386"/>
      <c r="AQ137" s="386"/>
      <c r="AR137" s="386"/>
      <c r="AS137" s="386"/>
      <c r="AT137" s="386"/>
      <c r="AU137" s="386"/>
      <c r="AV137" s="386"/>
      <c r="AW137" s="386"/>
      <c r="AX137" s="386"/>
      <c r="AY137" s="386"/>
      <c r="AZ137" s="386"/>
      <c r="BA137" s="386"/>
      <c r="BB137" s="386"/>
      <c r="BC137" s="386"/>
      <c r="BD137" s="386"/>
      <c r="BE137" s="386"/>
      <c r="BF137" s="386"/>
      <c r="BG137" s="386"/>
      <c r="BH137" s="386"/>
      <c r="BI137" s="386"/>
      <c r="BJ137" s="386"/>
      <c r="BK137" s="386"/>
      <c r="BL137" s="386"/>
      <c r="BM137" s="386"/>
      <c r="BN137" s="386"/>
      <c r="BO137" s="386"/>
      <c r="BP137" s="386"/>
      <c r="BQ137" s="386"/>
      <c r="BR137" s="386"/>
      <c r="BS137" s="386"/>
      <c r="BT137" s="386"/>
      <c r="BU137" s="386"/>
      <c r="BV137" s="386"/>
      <c r="BW137" s="386"/>
      <c r="BX137" s="386"/>
      <c r="BY137" s="386"/>
      <c r="BZ137" s="386"/>
      <c r="CA137" s="386"/>
      <c r="CB137" s="386"/>
      <c r="CC137" s="386"/>
      <c r="CD137" s="386"/>
      <c r="CE137" s="386"/>
      <c r="CF137" s="386"/>
      <c r="CG137" s="386"/>
      <c r="CH137" s="386"/>
      <c r="CI137" s="386"/>
      <c r="CJ137" s="386"/>
      <c r="CK137" s="386"/>
      <c r="CL137" s="386"/>
      <c r="CM137" s="386"/>
      <c r="CN137" s="386"/>
      <c r="CO137" s="386"/>
      <c r="CP137" s="386"/>
      <c r="CQ137" s="386"/>
      <c r="CR137" s="386"/>
      <c r="CS137" s="386"/>
      <c r="CT137" s="386"/>
      <c r="CU137" s="386"/>
      <c r="CV137" s="386"/>
      <c r="CW137" s="386"/>
      <c r="CX137" s="386"/>
      <c r="CY137" s="386"/>
      <c r="CZ137" s="386"/>
      <c r="DA137" s="386"/>
      <c r="DB137" s="386"/>
      <c r="DC137" s="386"/>
      <c r="DD137" s="386"/>
      <c r="DE137" s="386"/>
      <c r="DF137" s="386"/>
      <c r="DG137" s="386"/>
      <c r="DH137" s="386"/>
      <c r="DI137" s="386"/>
      <c r="DJ137" s="386"/>
      <c r="DK137" s="386"/>
      <c r="DL137" s="386"/>
      <c r="DM137" s="386"/>
      <c r="DN137" s="386"/>
      <c r="DO137" s="386"/>
      <c r="DP137" s="386"/>
      <c r="DQ137" s="386"/>
      <c r="DR137" s="386"/>
      <c r="DS137" s="386"/>
      <c r="DT137" s="386"/>
      <c r="DU137" s="386"/>
      <c r="DV137" s="386"/>
    </row>
    <row r="138" spans="1:126" s="385" customFormat="1" ht="12.75">
      <c r="A138" s="50">
        <v>17</v>
      </c>
      <c r="B138" s="50" t="s">
        <v>292</v>
      </c>
      <c r="C138" s="50"/>
      <c r="D138" s="50" t="s">
        <v>138</v>
      </c>
      <c r="E138" s="50" t="s">
        <v>139</v>
      </c>
      <c r="F138" s="50" t="s">
        <v>139</v>
      </c>
      <c r="G138" s="50">
        <v>2010</v>
      </c>
      <c r="H138" s="145">
        <v>224243.3</v>
      </c>
      <c r="I138" s="50" t="s">
        <v>77</v>
      </c>
      <c r="J138" s="50"/>
      <c r="K138" s="50" t="s">
        <v>297</v>
      </c>
      <c r="L138" s="395"/>
      <c r="M138" s="395"/>
      <c r="N138" s="50"/>
      <c r="O138" s="50"/>
      <c r="P138" s="50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86"/>
      <c r="AF138" s="386"/>
      <c r="AG138" s="386"/>
      <c r="AH138" s="386"/>
      <c r="AI138" s="386"/>
      <c r="AJ138" s="386"/>
      <c r="AK138" s="386"/>
      <c r="AL138" s="386"/>
      <c r="AM138" s="386"/>
      <c r="AN138" s="386"/>
      <c r="AO138" s="386"/>
      <c r="AP138" s="386"/>
      <c r="AQ138" s="386"/>
      <c r="AR138" s="386"/>
      <c r="AS138" s="386"/>
      <c r="AT138" s="386"/>
      <c r="AU138" s="386"/>
      <c r="AV138" s="386"/>
      <c r="AW138" s="386"/>
      <c r="AX138" s="386"/>
      <c r="AY138" s="386"/>
      <c r="AZ138" s="386"/>
      <c r="BA138" s="386"/>
      <c r="BB138" s="386"/>
      <c r="BC138" s="386"/>
      <c r="BD138" s="386"/>
      <c r="BE138" s="386"/>
      <c r="BF138" s="386"/>
      <c r="BG138" s="386"/>
      <c r="BH138" s="386"/>
      <c r="BI138" s="386"/>
      <c r="BJ138" s="386"/>
      <c r="BK138" s="386"/>
      <c r="BL138" s="386"/>
      <c r="BM138" s="386"/>
      <c r="BN138" s="386"/>
      <c r="BO138" s="386"/>
      <c r="BP138" s="386"/>
      <c r="BQ138" s="386"/>
      <c r="BR138" s="386"/>
      <c r="BS138" s="386"/>
      <c r="BT138" s="386"/>
      <c r="BU138" s="386"/>
      <c r="BV138" s="386"/>
      <c r="BW138" s="386"/>
      <c r="BX138" s="386"/>
      <c r="BY138" s="386"/>
      <c r="BZ138" s="386"/>
      <c r="CA138" s="386"/>
      <c r="CB138" s="386"/>
      <c r="CC138" s="386"/>
      <c r="CD138" s="386"/>
      <c r="CE138" s="386"/>
      <c r="CF138" s="386"/>
      <c r="CG138" s="386"/>
      <c r="CH138" s="386"/>
      <c r="CI138" s="386"/>
      <c r="CJ138" s="386"/>
      <c r="CK138" s="386"/>
      <c r="CL138" s="386"/>
      <c r="CM138" s="386"/>
      <c r="CN138" s="386"/>
      <c r="CO138" s="386"/>
      <c r="CP138" s="386"/>
      <c r="CQ138" s="386"/>
      <c r="CR138" s="386"/>
      <c r="CS138" s="386"/>
      <c r="CT138" s="386"/>
      <c r="CU138" s="386"/>
      <c r="CV138" s="386"/>
      <c r="CW138" s="386"/>
      <c r="CX138" s="386"/>
      <c r="CY138" s="386"/>
      <c r="CZ138" s="386"/>
      <c r="DA138" s="386"/>
      <c r="DB138" s="386"/>
      <c r="DC138" s="386"/>
      <c r="DD138" s="386"/>
      <c r="DE138" s="386"/>
      <c r="DF138" s="386"/>
      <c r="DG138" s="386"/>
      <c r="DH138" s="386"/>
      <c r="DI138" s="386"/>
      <c r="DJ138" s="386"/>
      <c r="DK138" s="386"/>
      <c r="DL138" s="386"/>
      <c r="DM138" s="386"/>
      <c r="DN138" s="386"/>
      <c r="DO138" s="386"/>
      <c r="DP138" s="386"/>
      <c r="DQ138" s="386"/>
      <c r="DR138" s="386"/>
      <c r="DS138" s="386"/>
      <c r="DT138" s="386"/>
      <c r="DU138" s="386"/>
      <c r="DV138" s="386"/>
    </row>
    <row r="139" spans="1:126" s="385" customFormat="1" ht="12.75">
      <c r="A139" s="50">
        <v>18</v>
      </c>
      <c r="B139" s="50" t="s">
        <v>293</v>
      </c>
      <c r="C139" s="50"/>
      <c r="D139" s="50" t="s">
        <v>138</v>
      </c>
      <c r="E139" s="50" t="s">
        <v>139</v>
      </c>
      <c r="F139" s="50" t="s">
        <v>139</v>
      </c>
      <c r="G139" s="50">
        <v>2010</v>
      </c>
      <c r="H139" s="145">
        <v>1053286.51</v>
      </c>
      <c r="I139" s="50" t="s">
        <v>77</v>
      </c>
      <c r="J139" s="50" t="s">
        <v>296</v>
      </c>
      <c r="K139" s="50" t="s">
        <v>298</v>
      </c>
      <c r="L139" s="395"/>
      <c r="M139" s="395"/>
      <c r="N139" s="50"/>
      <c r="O139" s="50"/>
      <c r="P139" s="50"/>
      <c r="Q139" s="395"/>
      <c r="R139" s="395"/>
      <c r="S139" s="395"/>
      <c r="T139" s="395"/>
      <c r="U139" s="395"/>
      <c r="V139" s="395"/>
      <c r="W139" s="395"/>
      <c r="X139" s="395"/>
      <c r="Y139" s="395"/>
      <c r="Z139" s="395"/>
      <c r="AA139" s="395"/>
      <c r="AB139" s="395"/>
      <c r="AC139" s="395"/>
      <c r="AD139" s="395"/>
      <c r="AE139" s="386"/>
      <c r="AF139" s="386"/>
      <c r="AG139" s="386"/>
      <c r="AH139" s="386"/>
      <c r="AI139" s="386"/>
      <c r="AJ139" s="386"/>
      <c r="AK139" s="386"/>
      <c r="AL139" s="386"/>
      <c r="AM139" s="386"/>
      <c r="AN139" s="386"/>
      <c r="AO139" s="386"/>
      <c r="AP139" s="386"/>
      <c r="AQ139" s="386"/>
      <c r="AR139" s="386"/>
      <c r="AS139" s="386"/>
      <c r="AT139" s="386"/>
      <c r="AU139" s="386"/>
      <c r="AV139" s="386"/>
      <c r="AW139" s="386"/>
      <c r="AX139" s="386"/>
      <c r="AY139" s="386"/>
      <c r="AZ139" s="386"/>
      <c r="BA139" s="386"/>
      <c r="BB139" s="386"/>
      <c r="BC139" s="386"/>
      <c r="BD139" s="386"/>
      <c r="BE139" s="386"/>
      <c r="BF139" s="386"/>
      <c r="BG139" s="386"/>
      <c r="BH139" s="386"/>
      <c r="BI139" s="386"/>
      <c r="BJ139" s="386"/>
      <c r="BK139" s="386"/>
      <c r="BL139" s="386"/>
      <c r="BM139" s="386"/>
      <c r="BN139" s="386"/>
      <c r="BO139" s="386"/>
      <c r="BP139" s="386"/>
      <c r="BQ139" s="386"/>
      <c r="BR139" s="386"/>
      <c r="BS139" s="386"/>
      <c r="BT139" s="386"/>
      <c r="BU139" s="386"/>
      <c r="BV139" s="386"/>
      <c r="BW139" s="386"/>
      <c r="BX139" s="386"/>
      <c r="BY139" s="386"/>
      <c r="BZ139" s="386"/>
      <c r="CA139" s="386"/>
      <c r="CB139" s="386"/>
      <c r="CC139" s="386"/>
      <c r="CD139" s="386"/>
      <c r="CE139" s="386"/>
      <c r="CF139" s="386"/>
      <c r="CG139" s="386"/>
      <c r="CH139" s="386"/>
      <c r="CI139" s="386"/>
      <c r="CJ139" s="386"/>
      <c r="CK139" s="386"/>
      <c r="CL139" s="386"/>
      <c r="CM139" s="386"/>
      <c r="CN139" s="386"/>
      <c r="CO139" s="386"/>
      <c r="CP139" s="386"/>
      <c r="CQ139" s="386"/>
      <c r="CR139" s="386"/>
      <c r="CS139" s="386"/>
      <c r="CT139" s="386"/>
      <c r="CU139" s="386"/>
      <c r="CV139" s="386"/>
      <c r="CW139" s="386"/>
      <c r="CX139" s="386"/>
      <c r="CY139" s="386"/>
      <c r="CZ139" s="386"/>
      <c r="DA139" s="386"/>
      <c r="DB139" s="386"/>
      <c r="DC139" s="386"/>
      <c r="DD139" s="386"/>
      <c r="DE139" s="386"/>
      <c r="DF139" s="386"/>
      <c r="DG139" s="386"/>
      <c r="DH139" s="386"/>
      <c r="DI139" s="386"/>
      <c r="DJ139" s="386"/>
      <c r="DK139" s="386"/>
      <c r="DL139" s="386"/>
      <c r="DM139" s="386"/>
      <c r="DN139" s="386"/>
      <c r="DO139" s="386"/>
      <c r="DP139" s="386"/>
      <c r="DQ139" s="386"/>
      <c r="DR139" s="386"/>
      <c r="DS139" s="386"/>
      <c r="DT139" s="386"/>
      <c r="DU139" s="386"/>
      <c r="DV139" s="386"/>
    </row>
    <row r="140" spans="1:126" s="385" customFormat="1" ht="12.75">
      <c r="A140" s="50">
        <v>19</v>
      </c>
      <c r="B140" s="50" t="s">
        <v>1207</v>
      </c>
      <c r="C140" s="50"/>
      <c r="D140" s="50" t="s">
        <v>138</v>
      </c>
      <c r="E140" s="50" t="s">
        <v>139</v>
      </c>
      <c r="F140" s="50" t="s">
        <v>139</v>
      </c>
      <c r="G140" s="50">
        <v>2017</v>
      </c>
      <c r="H140" s="145">
        <v>100000</v>
      </c>
      <c r="I140" s="50" t="s">
        <v>77</v>
      </c>
      <c r="J140" s="387" t="s">
        <v>818</v>
      </c>
      <c r="K140" s="50" t="s">
        <v>297</v>
      </c>
      <c r="L140" s="395"/>
      <c r="M140" s="395"/>
      <c r="N140" s="50"/>
      <c r="O140" s="50"/>
      <c r="P140" s="50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  <c r="AD140" s="395"/>
      <c r="AE140" s="386"/>
      <c r="AF140" s="386"/>
      <c r="AG140" s="386"/>
      <c r="AH140" s="386"/>
      <c r="AI140" s="386"/>
      <c r="AJ140" s="386"/>
      <c r="AK140" s="386"/>
      <c r="AL140" s="386"/>
      <c r="AM140" s="386"/>
      <c r="AN140" s="386"/>
      <c r="AO140" s="386"/>
      <c r="AP140" s="386"/>
      <c r="AQ140" s="386"/>
      <c r="AR140" s="386"/>
      <c r="AS140" s="386"/>
      <c r="AT140" s="386"/>
      <c r="AU140" s="386"/>
      <c r="AV140" s="386"/>
      <c r="AW140" s="386"/>
      <c r="AX140" s="386"/>
      <c r="AY140" s="386"/>
      <c r="AZ140" s="386"/>
      <c r="BA140" s="386"/>
      <c r="BB140" s="386"/>
      <c r="BC140" s="386"/>
      <c r="BD140" s="386"/>
      <c r="BE140" s="386"/>
      <c r="BF140" s="386"/>
      <c r="BG140" s="386"/>
      <c r="BH140" s="386"/>
      <c r="BI140" s="386"/>
      <c r="BJ140" s="386"/>
      <c r="BK140" s="386"/>
      <c r="BL140" s="386"/>
      <c r="BM140" s="386"/>
      <c r="BN140" s="386"/>
      <c r="BO140" s="386"/>
      <c r="BP140" s="386"/>
      <c r="BQ140" s="386"/>
      <c r="BR140" s="386"/>
      <c r="BS140" s="386"/>
      <c r="BT140" s="386"/>
      <c r="BU140" s="386"/>
      <c r="BV140" s="386"/>
      <c r="BW140" s="386"/>
      <c r="BX140" s="386"/>
      <c r="BY140" s="386"/>
      <c r="BZ140" s="386"/>
      <c r="CA140" s="386"/>
      <c r="CB140" s="386"/>
      <c r="CC140" s="386"/>
      <c r="CD140" s="386"/>
      <c r="CE140" s="386"/>
      <c r="CF140" s="386"/>
      <c r="CG140" s="386"/>
      <c r="CH140" s="386"/>
      <c r="CI140" s="386"/>
      <c r="CJ140" s="386"/>
      <c r="CK140" s="386"/>
      <c r="CL140" s="386"/>
      <c r="CM140" s="386"/>
      <c r="CN140" s="386"/>
      <c r="CO140" s="386"/>
      <c r="CP140" s="386"/>
      <c r="CQ140" s="386"/>
      <c r="CR140" s="386"/>
      <c r="CS140" s="386"/>
      <c r="CT140" s="386"/>
      <c r="CU140" s="386"/>
      <c r="CV140" s="386"/>
      <c r="CW140" s="386"/>
      <c r="CX140" s="386"/>
      <c r="CY140" s="386"/>
      <c r="CZ140" s="386"/>
      <c r="DA140" s="386"/>
      <c r="DB140" s="386"/>
      <c r="DC140" s="386"/>
      <c r="DD140" s="386"/>
      <c r="DE140" s="386"/>
      <c r="DF140" s="386"/>
      <c r="DG140" s="386"/>
      <c r="DH140" s="386"/>
      <c r="DI140" s="386"/>
      <c r="DJ140" s="386"/>
      <c r="DK140" s="386"/>
      <c r="DL140" s="386"/>
      <c r="DM140" s="386"/>
      <c r="DN140" s="386"/>
      <c r="DO140" s="386"/>
      <c r="DP140" s="386"/>
      <c r="DQ140" s="386"/>
      <c r="DR140" s="386"/>
      <c r="DS140" s="386"/>
      <c r="DT140" s="386"/>
      <c r="DU140" s="386"/>
      <c r="DV140" s="386"/>
    </row>
    <row r="141" spans="1:30" s="385" customFormat="1" ht="13.5" thickBot="1">
      <c r="A141" s="452"/>
      <c r="B141" s="604" t="s">
        <v>0</v>
      </c>
      <c r="C141" s="600"/>
      <c r="D141" s="401"/>
      <c r="E141" s="401"/>
      <c r="F141" s="574"/>
      <c r="G141" s="404"/>
      <c r="H141" s="559">
        <f>SUM(H122:H140)</f>
        <v>7945877.729999999</v>
      </c>
      <c r="I141" s="402"/>
      <c r="J141" s="404"/>
      <c r="K141" s="405"/>
      <c r="L141" s="406"/>
      <c r="M141" s="406"/>
      <c r="N141" s="406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5"/>
    </row>
    <row r="142" spans="1:126" ht="12.75" customHeight="1" thickBot="1">
      <c r="A142" s="605" t="s">
        <v>831</v>
      </c>
      <c r="B142" s="606"/>
      <c r="C142" s="606"/>
      <c r="D142" s="606"/>
      <c r="E142" s="606"/>
      <c r="F142" s="606"/>
      <c r="G142" s="606"/>
      <c r="H142" s="606"/>
      <c r="I142" s="508"/>
      <c r="J142" s="365"/>
      <c r="K142" s="368"/>
      <c r="L142" s="366"/>
      <c r="M142" s="366"/>
      <c r="N142" s="366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5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72"/>
      <c r="BD142" s="372"/>
      <c r="BE142" s="372"/>
      <c r="BF142" s="372"/>
      <c r="BG142" s="372"/>
      <c r="BH142" s="372"/>
      <c r="BI142" s="372"/>
      <c r="BJ142" s="372"/>
      <c r="BK142" s="372"/>
      <c r="BL142" s="372"/>
      <c r="BM142" s="372"/>
      <c r="BN142" s="372"/>
      <c r="BO142" s="372"/>
      <c r="BP142" s="372"/>
      <c r="BQ142" s="372"/>
      <c r="BR142" s="372"/>
      <c r="BS142" s="372"/>
      <c r="BT142" s="372"/>
      <c r="BU142" s="372"/>
      <c r="BV142" s="372"/>
      <c r="BW142" s="372"/>
      <c r="BX142" s="372"/>
      <c r="BY142" s="372"/>
      <c r="BZ142" s="372"/>
      <c r="CA142" s="372"/>
      <c r="CB142" s="372"/>
      <c r="CC142" s="372"/>
      <c r="CD142" s="372"/>
      <c r="CE142" s="372"/>
      <c r="CF142" s="372"/>
      <c r="CG142" s="372"/>
      <c r="CH142" s="372"/>
      <c r="CI142" s="372"/>
      <c r="CJ142" s="372"/>
      <c r="CK142" s="372"/>
      <c r="CL142" s="372"/>
      <c r="CM142" s="372"/>
      <c r="CN142" s="372"/>
      <c r="CO142" s="372"/>
      <c r="CP142" s="372"/>
      <c r="CQ142" s="372"/>
      <c r="CR142" s="372"/>
      <c r="CS142" s="372"/>
      <c r="CT142" s="372"/>
      <c r="CU142" s="372"/>
      <c r="CV142" s="372"/>
      <c r="CW142" s="372"/>
      <c r="CX142" s="372"/>
      <c r="CY142" s="372"/>
      <c r="CZ142" s="372"/>
      <c r="DA142" s="372"/>
      <c r="DB142" s="372"/>
      <c r="DC142" s="372"/>
      <c r="DD142" s="372"/>
      <c r="DE142" s="372"/>
      <c r="DF142" s="372"/>
      <c r="DG142" s="372"/>
      <c r="DH142" s="372"/>
      <c r="DI142" s="372"/>
      <c r="DJ142" s="372"/>
      <c r="DK142" s="372"/>
      <c r="DL142" s="372"/>
      <c r="DM142" s="372"/>
      <c r="DN142" s="372"/>
      <c r="DO142" s="372"/>
      <c r="DP142" s="372"/>
      <c r="DQ142" s="372"/>
      <c r="DR142" s="372"/>
      <c r="DS142" s="372"/>
      <c r="DT142" s="372"/>
      <c r="DU142" s="372"/>
      <c r="DV142" s="372"/>
    </row>
    <row r="143" spans="1:126" s="385" customFormat="1" ht="96" customHeight="1">
      <c r="A143" s="409">
        <v>1</v>
      </c>
      <c r="B143" s="137" t="s">
        <v>1208</v>
      </c>
      <c r="C143" s="137" t="s">
        <v>336</v>
      </c>
      <c r="D143" s="137" t="s">
        <v>138</v>
      </c>
      <c r="E143" s="137" t="s">
        <v>139</v>
      </c>
      <c r="F143" s="137" t="s">
        <v>139</v>
      </c>
      <c r="G143" s="137">
        <v>1958</v>
      </c>
      <c r="H143" s="560">
        <v>3369000</v>
      </c>
      <c r="I143" s="137" t="s">
        <v>519</v>
      </c>
      <c r="J143" s="573" t="s">
        <v>337</v>
      </c>
      <c r="K143" s="414" t="s">
        <v>338</v>
      </c>
      <c r="L143" s="415" t="s">
        <v>347</v>
      </c>
      <c r="M143" s="137" t="s">
        <v>346</v>
      </c>
      <c r="N143" s="137" t="s">
        <v>340</v>
      </c>
      <c r="O143" s="137" t="s">
        <v>341</v>
      </c>
      <c r="P143" s="137" t="s">
        <v>342</v>
      </c>
      <c r="Q143" s="393"/>
      <c r="R143" s="137" t="s">
        <v>302</v>
      </c>
      <c r="S143" s="137" t="s">
        <v>302</v>
      </c>
      <c r="T143" s="137" t="s">
        <v>222</v>
      </c>
      <c r="U143" s="137" t="s">
        <v>302</v>
      </c>
      <c r="V143" s="137" t="s">
        <v>302</v>
      </c>
      <c r="W143" s="137" t="s">
        <v>222</v>
      </c>
      <c r="X143" s="416"/>
      <c r="Y143" s="416">
        <v>1487</v>
      </c>
      <c r="Z143" s="416"/>
      <c r="AA143" s="416">
        <v>3</v>
      </c>
      <c r="AB143" s="416" t="s">
        <v>138</v>
      </c>
      <c r="AC143" s="416"/>
      <c r="AD143" s="418" t="s">
        <v>139</v>
      </c>
      <c r="AE143" s="386"/>
      <c r="AF143" s="386"/>
      <c r="AG143" s="386"/>
      <c r="AH143" s="386"/>
      <c r="AI143" s="386"/>
      <c r="AJ143" s="386"/>
      <c r="AK143" s="386"/>
      <c r="AL143" s="386"/>
      <c r="AM143" s="386"/>
      <c r="AN143" s="386"/>
      <c r="AO143" s="386"/>
      <c r="AP143" s="386"/>
      <c r="AQ143" s="386"/>
      <c r="AR143" s="386"/>
      <c r="AS143" s="386"/>
      <c r="AT143" s="386"/>
      <c r="AU143" s="386"/>
      <c r="AV143" s="386"/>
      <c r="AW143" s="386"/>
      <c r="AX143" s="386"/>
      <c r="AY143" s="386"/>
      <c r="AZ143" s="386"/>
      <c r="BA143" s="386"/>
      <c r="BB143" s="386"/>
      <c r="BC143" s="386"/>
      <c r="BD143" s="386"/>
      <c r="BE143" s="386"/>
      <c r="BF143" s="386"/>
      <c r="BG143" s="386"/>
      <c r="BH143" s="386"/>
      <c r="BI143" s="386"/>
      <c r="BJ143" s="386"/>
      <c r="BK143" s="386"/>
      <c r="BL143" s="386"/>
      <c r="BM143" s="386"/>
      <c r="BN143" s="386"/>
      <c r="BO143" s="386"/>
      <c r="BP143" s="386"/>
      <c r="BQ143" s="386"/>
      <c r="BR143" s="386"/>
      <c r="BS143" s="386"/>
      <c r="BT143" s="386"/>
      <c r="BU143" s="386"/>
      <c r="BV143" s="386"/>
      <c r="BW143" s="386"/>
      <c r="BX143" s="386"/>
      <c r="BY143" s="386"/>
      <c r="BZ143" s="386"/>
      <c r="CA143" s="386"/>
      <c r="CB143" s="386"/>
      <c r="CC143" s="386"/>
      <c r="CD143" s="386"/>
      <c r="CE143" s="386"/>
      <c r="CF143" s="386"/>
      <c r="CG143" s="386"/>
      <c r="CH143" s="386"/>
      <c r="CI143" s="386"/>
      <c r="CJ143" s="386"/>
      <c r="CK143" s="386"/>
      <c r="CL143" s="386"/>
      <c r="CM143" s="386"/>
      <c r="CN143" s="386"/>
      <c r="CO143" s="386"/>
      <c r="CP143" s="386"/>
      <c r="CQ143" s="386"/>
      <c r="CR143" s="386"/>
      <c r="CS143" s="386"/>
      <c r="CT143" s="386"/>
      <c r="CU143" s="386"/>
      <c r="CV143" s="386"/>
      <c r="CW143" s="386"/>
      <c r="CX143" s="386"/>
      <c r="CY143" s="386"/>
      <c r="CZ143" s="386"/>
      <c r="DA143" s="386"/>
      <c r="DB143" s="386"/>
      <c r="DC143" s="386"/>
      <c r="DD143" s="386"/>
      <c r="DE143" s="386"/>
      <c r="DF143" s="386"/>
      <c r="DG143" s="386"/>
      <c r="DH143" s="386"/>
      <c r="DI143" s="386"/>
      <c r="DJ143" s="386"/>
      <c r="DK143" s="386"/>
      <c r="DL143" s="386"/>
      <c r="DM143" s="386"/>
      <c r="DN143" s="386"/>
      <c r="DO143" s="386"/>
      <c r="DP143" s="386"/>
      <c r="DQ143" s="386"/>
      <c r="DR143" s="386"/>
      <c r="DS143" s="386"/>
      <c r="DT143" s="386"/>
      <c r="DU143" s="386"/>
      <c r="DV143" s="386"/>
    </row>
    <row r="144" spans="1:126" s="385" customFormat="1" ht="89.25">
      <c r="A144" s="425">
        <v>2</v>
      </c>
      <c r="B144" s="207" t="s">
        <v>833</v>
      </c>
      <c r="C144" s="206" t="s">
        <v>336</v>
      </c>
      <c r="D144" s="207" t="s">
        <v>138</v>
      </c>
      <c r="E144" s="207" t="s">
        <v>139</v>
      </c>
      <c r="F144" s="50" t="s">
        <v>139</v>
      </c>
      <c r="G144" s="207">
        <v>2004</v>
      </c>
      <c r="H144" s="561">
        <v>8491000</v>
      </c>
      <c r="I144" s="50" t="s">
        <v>519</v>
      </c>
      <c r="J144" s="572" t="s">
        <v>339</v>
      </c>
      <c r="K144" s="426" t="s">
        <v>338</v>
      </c>
      <c r="L144" s="445"/>
      <c r="M144" s="206" t="s">
        <v>346</v>
      </c>
      <c r="N144" s="207" t="s">
        <v>343</v>
      </c>
      <c r="O144" s="207" t="s">
        <v>344</v>
      </c>
      <c r="P144" s="207" t="s">
        <v>345</v>
      </c>
      <c r="Q144" s="393"/>
      <c r="R144" s="207" t="s">
        <v>302</v>
      </c>
      <c r="S144" s="207" t="s">
        <v>302</v>
      </c>
      <c r="T144" s="207" t="s">
        <v>302</v>
      </c>
      <c r="U144" s="207" t="s">
        <v>302</v>
      </c>
      <c r="V144" s="207" t="s">
        <v>348</v>
      </c>
      <c r="W144" s="207" t="s">
        <v>302</v>
      </c>
      <c r="X144" s="393"/>
      <c r="Y144" s="427">
        <v>2400</v>
      </c>
      <c r="Z144" s="393"/>
      <c r="AA144" s="427">
        <v>2</v>
      </c>
      <c r="AB144" s="427" t="s">
        <v>139</v>
      </c>
      <c r="AC144" s="393"/>
      <c r="AD144" s="449" t="s">
        <v>139</v>
      </c>
      <c r="AE144" s="386"/>
      <c r="AF144" s="386"/>
      <c r="AG144" s="386"/>
      <c r="AH144" s="386"/>
      <c r="AI144" s="386"/>
      <c r="AJ144" s="386"/>
      <c r="AK144" s="386"/>
      <c r="AL144" s="386"/>
      <c r="AM144" s="386"/>
      <c r="AN144" s="386"/>
      <c r="AO144" s="386"/>
      <c r="AP144" s="386"/>
      <c r="AQ144" s="386"/>
      <c r="AR144" s="386"/>
      <c r="AS144" s="386"/>
      <c r="AT144" s="386"/>
      <c r="AU144" s="386"/>
      <c r="AV144" s="386"/>
      <c r="AW144" s="386"/>
      <c r="AX144" s="386"/>
      <c r="AY144" s="386"/>
      <c r="AZ144" s="386"/>
      <c r="BA144" s="386"/>
      <c r="BB144" s="386"/>
      <c r="BC144" s="386"/>
      <c r="BD144" s="386"/>
      <c r="BE144" s="386"/>
      <c r="BF144" s="386"/>
      <c r="BG144" s="386"/>
      <c r="BH144" s="386"/>
      <c r="BI144" s="386"/>
      <c r="BJ144" s="386"/>
      <c r="BK144" s="386"/>
      <c r="BL144" s="386"/>
      <c r="BM144" s="386"/>
      <c r="BN144" s="386"/>
      <c r="BO144" s="386"/>
      <c r="BP144" s="386"/>
      <c r="BQ144" s="386"/>
      <c r="BR144" s="386"/>
      <c r="BS144" s="386"/>
      <c r="BT144" s="386"/>
      <c r="BU144" s="386"/>
      <c r="BV144" s="386"/>
      <c r="BW144" s="386"/>
      <c r="BX144" s="386"/>
      <c r="BY144" s="386"/>
      <c r="BZ144" s="386"/>
      <c r="CA144" s="386"/>
      <c r="CB144" s="386"/>
      <c r="CC144" s="386"/>
      <c r="CD144" s="386"/>
      <c r="CE144" s="386"/>
      <c r="CF144" s="386"/>
      <c r="CG144" s="386"/>
      <c r="CH144" s="386"/>
      <c r="CI144" s="386"/>
      <c r="CJ144" s="386"/>
      <c r="CK144" s="386"/>
      <c r="CL144" s="386"/>
      <c r="CM144" s="386"/>
      <c r="CN144" s="386"/>
      <c r="CO144" s="386"/>
      <c r="CP144" s="386"/>
      <c r="CQ144" s="386"/>
      <c r="CR144" s="386"/>
      <c r="CS144" s="386"/>
      <c r="CT144" s="386"/>
      <c r="CU144" s="386"/>
      <c r="CV144" s="386"/>
      <c r="CW144" s="386"/>
      <c r="CX144" s="386"/>
      <c r="CY144" s="386"/>
      <c r="CZ144" s="386"/>
      <c r="DA144" s="386"/>
      <c r="DB144" s="386"/>
      <c r="DC144" s="386"/>
      <c r="DD144" s="386"/>
      <c r="DE144" s="386"/>
      <c r="DF144" s="386"/>
      <c r="DG144" s="386"/>
      <c r="DH144" s="386"/>
      <c r="DI144" s="386"/>
      <c r="DJ144" s="386"/>
      <c r="DK144" s="386"/>
      <c r="DL144" s="386"/>
      <c r="DM144" s="386"/>
      <c r="DN144" s="386"/>
      <c r="DO144" s="386"/>
      <c r="DP144" s="386"/>
      <c r="DQ144" s="386"/>
      <c r="DR144" s="386"/>
      <c r="DS144" s="386"/>
      <c r="DT144" s="386"/>
      <c r="DU144" s="386"/>
      <c r="DV144" s="386"/>
    </row>
    <row r="145" spans="1:126" s="385" customFormat="1" ht="12.75">
      <c r="A145" s="50">
        <v>3</v>
      </c>
      <c r="B145" s="50" t="s">
        <v>238</v>
      </c>
      <c r="C145" s="50"/>
      <c r="D145" s="50"/>
      <c r="E145" s="50"/>
      <c r="F145" s="395"/>
      <c r="G145" s="50">
        <v>1958</v>
      </c>
      <c r="H145" s="145">
        <v>33605.05</v>
      </c>
      <c r="I145" s="50" t="s">
        <v>77</v>
      </c>
      <c r="J145" s="571"/>
      <c r="K145" s="50"/>
      <c r="L145" s="50"/>
      <c r="M145" s="50"/>
      <c r="N145" s="50"/>
      <c r="O145" s="50"/>
      <c r="P145" s="50"/>
      <c r="Q145" s="395"/>
      <c r="R145" s="50"/>
      <c r="S145" s="50"/>
      <c r="T145" s="50"/>
      <c r="U145" s="50"/>
      <c r="V145" s="50"/>
      <c r="W145" s="50"/>
      <c r="X145" s="395"/>
      <c r="Y145" s="395"/>
      <c r="Z145" s="395"/>
      <c r="AA145" s="395"/>
      <c r="AB145" s="395"/>
      <c r="AC145" s="395"/>
      <c r="AD145" s="395"/>
      <c r="AE145" s="386"/>
      <c r="AF145" s="386"/>
      <c r="AG145" s="386"/>
      <c r="AH145" s="386"/>
      <c r="AI145" s="386"/>
      <c r="AJ145" s="386"/>
      <c r="AK145" s="386"/>
      <c r="AL145" s="386"/>
      <c r="AM145" s="386"/>
      <c r="AN145" s="386"/>
      <c r="AO145" s="386"/>
      <c r="AP145" s="386"/>
      <c r="AQ145" s="386"/>
      <c r="AR145" s="386"/>
      <c r="AS145" s="386"/>
      <c r="AT145" s="386"/>
      <c r="AU145" s="386"/>
      <c r="AV145" s="386"/>
      <c r="AW145" s="386"/>
      <c r="AX145" s="386"/>
      <c r="AY145" s="386"/>
      <c r="AZ145" s="386"/>
      <c r="BA145" s="386"/>
      <c r="BB145" s="386"/>
      <c r="BC145" s="386"/>
      <c r="BD145" s="386"/>
      <c r="BE145" s="386"/>
      <c r="BF145" s="386"/>
      <c r="BG145" s="386"/>
      <c r="BH145" s="386"/>
      <c r="BI145" s="386"/>
      <c r="BJ145" s="386"/>
      <c r="BK145" s="386"/>
      <c r="BL145" s="386"/>
      <c r="BM145" s="386"/>
      <c r="BN145" s="386"/>
      <c r="BO145" s="386"/>
      <c r="BP145" s="386"/>
      <c r="BQ145" s="386"/>
      <c r="BR145" s="386"/>
      <c r="BS145" s="386"/>
      <c r="BT145" s="386"/>
      <c r="BU145" s="386"/>
      <c r="BV145" s="386"/>
      <c r="BW145" s="386"/>
      <c r="BX145" s="386"/>
      <c r="BY145" s="386"/>
      <c r="BZ145" s="386"/>
      <c r="CA145" s="386"/>
      <c r="CB145" s="386"/>
      <c r="CC145" s="386"/>
      <c r="CD145" s="386"/>
      <c r="CE145" s="386"/>
      <c r="CF145" s="386"/>
      <c r="CG145" s="386"/>
      <c r="CH145" s="386"/>
      <c r="CI145" s="386"/>
      <c r="CJ145" s="386"/>
      <c r="CK145" s="386"/>
      <c r="CL145" s="386"/>
      <c r="CM145" s="386"/>
      <c r="CN145" s="386"/>
      <c r="CO145" s="386"/>
      <c r="CP145" s="386"/>
      <c r="CQ145" s="386"/>
      <c r="CR145" s="386"/>
      <c r="CS145" s="386"/>
      <c r="CT145" s="386"/>
      <c r="CU145" s="386"/>
      <c r="CV145" s="386"/>
      <c r="CW145" s="386"/>
      <c r="CX145" s="386"/>
      <c r="CY145" s="386"/>
      <c r="CZ145" s="386"/>
      <c r="DA145" s="386"/>
      <c r="DB145" s="386"/>
      <c r="DC145" s="386"/>
      <c r="DD145" s="386"/>
      <c r="DE145" s="386"/>
      <c r="DF145" s="386"/>
      <c r="DG145" s="386"/>
      <c r="DH145" s="386"/>
      <c r="DI145" s="386"/>
      <c r="DJ145" s="386"/>
      <c r="DK145" s="386"/>
      <c r="DL145" s="386"/>
      <c r="DM145" s="386"/>
      <c r="DN145" s="386"/>
      <c r="DO145" s="386"/>
      <c r="DP145" s="386"/>
      <c r="DQ145" s="386"/>
      <c r="DR145" s="386"/>
      <c r="DS145" s="386"/>
      <c r="DT145" s="386"/>
      <c r="DU145" s="386"/>
      <c r="DV145" s="386"/>
    </row>
    <row r="146" spans="1:126" s="385" customFormat="1" ht="25.5">
      <c r="A146" s="50">
        <v>4</v>
      </c>
      <c r="B146" s="50" t="s">
        <v>1209</v>
      </c>
      <c r="C146" s="50"/>
      <c r="D146" s="50"/>
      <c r="E146" s="50"/>
      <c r="F146" s="395"/>
      <c r="G146" s="50">
        <v>2005</v>
      </c>
      <c r="H146" s="145">
        <v>106094.96</v>
      </c>
      <c r="I146" s="50" t="s">
        <v>77</v>
      </c>
      <c r="J146" s="571"/>
      <c r="K146" s="50"/>
      <c r="L146" s="50"/>
      <c r="M146" s="50"/>
      <c r="N146" s="50"/>
      <c r="O146" s="50"/>
      <c r="P146" s="50"/>
      <c r="Q146" s="395"/>
      <c r="R146" s="50"/>
      <c r="S146" s="50"/>
      <c r="T146" s="50"/>
      <c r="U146" s="50"/>
      <c r="V146" s="50"/>
      <c r="W146" s="50"/>
      <c r="X146" s="395"/>
      <c r="Y146" s="395"/>
      <c r="Z146" s="395"/>
      <c r="AA146" s="395"/>
      <c r="AB146" s="395"/>
      <c r="AC146" s="395"/>
      <c r="AD146" s="395"/>
      <c r="AE146" s="386"/>
      <c r="AF146" s="386"/>
      <c r="AG146" s="386"/>
      <c r="AH146" s="386"/>
      <c r="AI146" s="386"/>
      <c r="AJ146" s="386"/>
      <c r="AK146" s="386"/>
      <c r="AL146" s="386"/>
      <c r="AM146" s="386"/>
      <c r="AN146" s="386"/>
      <c r="AO146" s="386"/>
      <c r="AP146" s="386"/>
      <c r="AQ146" s="386"/>
      <c r="AR146" s="386"/>
      <c r="AS146" s="386"/>
      <c r="AT146" s="386"/>
      <c r="AU146" s="386"/>
      <c r="AV146" s="386"/>
      <c r="AW146" s="386"/>
      <c r="AX146" s="386"/>
      <c r="AY146" s="386"/>
      <c r="AZ146" s="386"/>
      <c r="BA146" s="386"/>
      <c r="BB146" s="386"/>
      <c r="BC146" s="386"/>
      <c r="BD146" s="386"/>
      <c r="BE146" s="386"/>
      <c r="BF146" s="386"/>
      <c r="BG146" s="386"/>
      <c r="BH146" s="386"/>
      <c r="BI146" s="386"/>
      <c r="BJ146" s="386"/>
      <c r="BK146" s="386"/>
      <c r="BL146" s="386"/>
      <c r="BM146" s="386"/>
      <c r="BN146" s="386"/>
      <c r="BO146" s="386"/>
      <c r="BP146" s="386"/>
      <c r="BQ146" s="386"/>
      <c r="BR146" s="386"/>
      <c r="BS146" s="386"/>
      <c r="BT146" s="386"/>
      <c r="BU146" s="386"/>
      <c r="BV146" s="386"/>
      <c r="BW146" s="386"/>
      <c r="BX146" s="386"/>
      <c r="BY146" s="386"/>
      <c r="BZ146" s="386"/>
      <c r="CA146" s="386"/>
      <c r="CB146" s="386"/>
      <c r="CC146" s="386"/>
      <c r="CD146" s="386"/>
      <c r="CE146" s="386"/>
      <c r="CF146" s="386"/>
      <c r="CG146" s="386"/>
      <c r="CH146" s="386"/>
      <c r="CI146" s="386"/>
      <c r="CJ146" s="386"/>
      <c r="CK146" s="386"/>
      <c r="CL146" s="386"/>
      <c r="CM146" s="386"/>
      <c r="CN146" s="386"/>
      <c r="CO146" s="386"/>
      <c r="CP146" s="386"/>
      <c r="CQ146" s="386"/>
      <c r="CR146" s="386"/>
      <c r="CS146" s="386"/>
      <c r="CT146" s="386"/>
      <c r="CU146" s="386"/>
      <c r="CV146" s="386"/>
      <c r="CW146" s="386"/>
      <c r="CX146" s="386"/>
      <c r="CY146" s="386"/>
      <c r="CZ146" s="386"/>
      <c r="DA146" s="386"/>
      <c r="DB146" s="386"/>
      <c r="DC146" s="386"/>
      <c r="DD146" s="386"/>
      <c r="DE146" s="386"/>
      <c r="DF146" s="386"/>
      <c r="DG146" s="386"/>
      <c r="DH146" s="386"/>
      <c r="DI146" s="386"/>
      <c r="DJ146" s="386"/>
      <c r="DK146" s="386"/>
      <c r="DL146" s="386"/>
      <c r="DM146" s="386"/>
      <c r="DN146" s="386"/>
      <c r="DO146" s="386"/>
      <c r="DP146" s="386"/>
      <c r="DQ146" s="386"/>
      <c r="DR146" s="386"/>
      <c r="DS146" s="386"/>
      <c r="DT146" s="386"/>
      <c r="DU146" s="386"/>
      <c r="DV146" s="386"/>
    </row>
    <row r="147" spans="1:126" s="385" customFormat="1" ht="12.75">
      <c r="A147" s="50">
        <v>5</v>
      </c>
      <c r="B147" s="50" t="s">
        <v>588</v>
      </c>
      <c r="C147" s="50"/>
      <c r="D147" s="50"/>
      <c r="E147" s="50"/>
      <c r="F147" s="395"/>
      <c r="G147" s="50">
        <v>2005</v>
      </c>
      <c r="H147" s="145">
        <v>100679.52</v>
      </c>
      <c r="I147" s="50" t="s">
        <v>77</v>
      </c>
      <c r="J147" s="571"/>
      <c r="K147" s="50"/>
      <c r="L147" s="50"/>
      <c r="M147" s="50"/>
      <c r="N147" s="50"/>
      <c r="O147" s="50"/>
      <c r="P147" s="50"/>
      <c r="Q147" s="395"/>
      <c r="R147" s="50"/>
      <c r="S147" s="50"/>
      <c r="T147" s="50"/>
      <c r="U147" s="50"/>
      <c r="V147" s="50"/>
      <c r="W147" s="50"/>
      <c r="X147" s="395"/>
      <c r="Y147" s="395"/>
      <c r="Z147" s="395"/>
      <c r="AA147" s="395"/>
      <c r="AB147" s="395"/>
      <c r="AC147" s="395"/>
      <c r="AD147" s="395"/>
      <c r="AE147" s="386"/>
      <c r="AF147" s="386"/>
      <c r="AG147" s="386"/>
      <c r="AH147" s="386"/>
      <c r="AI147" s="386"/>
      <c r="AJ147" s="386"/>
      <c r="AK147" s="386"/>
      <c r="AL147" s="386"/>
      <c r="AM147" s="386"/>
      <c r="AN147" s="386"/>
      <c r="AO147" s="386"/>
      <c r="AP147" s="386"/>
      <c r="AQ147" s="386"/>
      <c r="AR147" s="386"/>
      <c r="AS147" s="386"/>
      <c r="AT147" s="386"/>
      <c r="AU147" s="386"/>
      <c r="AV147" s="386"/>
      <c r="AW147" s="386"/>
      <c r="AX147" s="386"/>
      <c r="AY147" s="386"/>
      <c r="AZ147" s="386"/>
      <c r="BA147" s="386"/>
      <c r="BB147" s="386"/>
      <c r="BC147" s="386"/>
      <c r="BD147" s="386"/>
      <c r="BE147" s="386"/>
      <c r="BF147" s="386"/>
      <c r="BG147" s="386"/>
      <c r="BH147" s="386"/>
      <c r="BI147" s="386"/>
      <c r="BJ147" s="386"/>
      <c r="BK147" s="386"/>
      <c r="BL147" s="386"/>
      <c r="BM147" s="386"/>
      <c r="BN147" s="386"/>
      <c r="BO147" s="386"/>
      <c r="BP147" s="386"/>
      <c r="BQ147" s="386"/>
      <c r="BR147" s="386"/>
      <c r="BS147" s="386"/>
      <c r="BT147" s="386"/>
      <c r="BU147" s="386"/>
      <c r="BV147" s="386"/>
      <c r="BW147" s="386"/>
      <c r="BX147" s="386"/>
      <c r="BY147" s="386"/>
      <c r="BZ147" s="386"/>
      <c r="CA147" s="386"/>
      <c r="CB147" s="386"/>
      <c r="CC147" s="386"/>
      <c r="CD147" s="386"/>
      <c r="CE147" s="386"/>
      <c r="CF147" s="386"/>
      <c r="CG147" s="386"/>
      <c r="CH147" s="386"/>
      <c r="CI147" s="386"/>
      <c r="CJ147" s="386"/>
      <c r="CK147" s="386"/>
      <c r="CL147" s="386"/>
      <c r="CM147" s="386"/>
      <c r="CN147" s="386"/>
      <c r="CO147" s="386"/>
      <c r="CP147" s="386"/>
      <c r="CQ147" s="386"/>
      <c r="CR147" s="386"/>
      <c r="CS147" s="386"/>
      <c r="CT147" s="386"/>
      <c r="CU147" s="386"/>
      <c r="CV147" s="386"/>
      <c r="CW147" s="386"/>
      <c r="CX147" s="386"/>
      <c r="CY147" s="386"/>
      <c r="CZ147" s="386"/>
      <c r="DA147" s="386"/>
      <c r="DB147" s="386"/>
      <c r="DC147" s="386"/>
      <c r="DD147" s="386"/>
      <c r="DE147" s="386"/>
      <c r="DF147" s="386"/>
      <c r="DG147" s="386"/>
      <c r="DH147" s="386"/>
      <c r="DI147" s="386"/>
      <c r="DJ147" s="386"/>
      <c r="DK147" s="386"/>
      <c r="DL147" s="386"/>
      <c r="DM147" s="386"/>
      <c r="DN147" s="386"/>
      <c r="DO147" s="386"/>
      <c r="DP147" s="386"/>
      <c r="DQ147" s="386"/>
      <c r="DR147" s="386"/>
      <c r="DS147" s="386"/>
      <c r="DT147" s="386"/>
      <c r="DU147" s="386"/>
      <c r="DV147" s="386"/>
    </row>
    <row r="148" spans="1:126" s="385" customFormat="1" ht="25.5">
      <c r="A148" s="50">
        <v>6</v>
      </c>
      <c r="B148" s="50" t="s">
        <v>1210</v>
      </c>
      <c r="C148" s="50"/>
      <c r="D148" s="50"/>
      <c r="E148" s="50"/>
      <c r="F148" s="395"/>
      <c r="G148" s="50">
        <v>2009</v>
      </c>
      <c r="H148" s="145">
        <v>1019291.9099999999</v>
      </c>
      <c r="I148" s="50" t="s">
        <v>77</v>
      </c>
      <c r="J148" s="571"/>
      <c r="K148" s="50"/>
      <c r="L148" s="50"/>
      <c r="M148" s="50"/>
      <c r="N148" s="50"/>
      <c r="O148" s="50"/>
      <c r="P148" s="50"/>
      <c r="Q148" s="395"/>
      <c r="R148" s="50"/>
      <c r="S148" s="50"/>
      <c r="T148" s="50"/>
      <c r="U148" s="50"/>
      <c r="V148" s="50"/>
      <c r="W148" s="50"/>
      <c r="X148" s="395"/>
      <c r="Y148" s="395"/>
      <c r="Z148" s="395"/>
      <c r="AA148" s="395"/>
      <c r="AB148" s="395"/>
      <c r="AC148" s="395"/>
      <c r="AD148" s="395"/>
      <c r="AE148" s="386"/>
      <c r="AF148" s="386"/>
      <c r="AG148" s="386"/>
      <c r="AH148" s="386"/>
      <c r="AI148" s="386"/>
      <c r="AJ148" s="386"/>
      <c r="AK148" s="386"/>
      <c r="AL148" s="386"/>
      <c r="AM148" s="386"/>
      <c r="AN148" s="386"/>
      <c r="AO148" s="386"/>
      <c r="AP148" s="386"/>
      <c r="AQ148" s="386"/>
      <c r="AR148" s="386"/>
      <c r="AS148" s="386"/>
      <c r="AT148" s="386"/>
      <c r="AU148" s="386"/>
      <c r="AV148" s="386"/>
      <c r="AW148" s="386"/>
      <c r="AX148" s="386"/>
      <c r="AY148" s="386"/>
      <c r="AZ148" s="386"/>
      <c r="BA148" s="386"/>
      <c r="BB148" s="386"/>
      <c r="BC148" s="386"/>
      <c r="BD148" s="386"/>
      <c r="BE148" s="386"/>
      <c r="BF148" s="386"/>
      <c r="BG148" s="386"/>
      <c r="BH148" s="386"/>
      <c r="BI148" s="386"/>
      <c r="BJ148" s="386"/>
      <c r="BK148" s="386"/>
      <c r="BL148" s="386"/>
      <c r="BM148" s="386"/>
      <c r="BN148" s="386"/>
      <c r="BO148" s="386"/>
      <c r="BP148" s="386"/>
      <c r="BQ148" s="386"/>
      <c r="BR148" s="386"/>
      <c r="BS148" s="386"/>
      <c r="BT148" s="386"/>
      <c r="BU148" s="386"/>
      <c r="BV148" s="386"/>
      <c r="BW148" s="386"/>
      <c r="BX148" s="386"/>
      <c r="BY148" s="386"/>
      <c r="BZ148" s="386"/>
      <c r="CA148" s="386"/>
      <c r="CB148" s="386"/>
      <c r="CC148" s="386"/>
      <c r="CD148" s="386"/>
      <c r="CE148" s="386"/>
      <c r="CF148" s="386"/>
      <c r="CG148" s="386"/>
      <c r="CH148" s="386"/>
      <c r="CI148" s="386"/>
      <c r="CJ148" s="386"/>
      <c r="CK148" s="386"/>
      <c r="CL148" s="386"/>
      <c r="CM148" s="386"/>
      <c r="CN148" s="386"/>
      <c r="CO148" s="386"/>
      <c r="CP148" s="386"/>
      <c r="CQ148" s="386"/>
      <c r="CR148" s="386"/>
      <c r="CS148" s="386"/>
      <c r="CT148" s="386"/>
      <c r="CU148" s="386"/>
      <c r="CV148" s="386"/>
      <c r="CW148" s="386"/>
      <c r="CX148" s="386"/>
      <c r="CY148" s="386"/>
      <c r="CZ148" s="386"/>
      <c r="DA148" s="386"/>
      <c r="DB148" s="386"/>
      <c r="DC148" s="386"/>
      <c r="DD148" s="386"/>
      <c r="DE148" s="386"/>
      <c r="DF148" s="386"/>
      <c r="DG148" s="386"/>
      <c r="DH148" s="386"/>
      <c r="DI148" s="386"/>
      <c r="DJ148" s="386"/>
      <c r="DK148" s="386"/>
      <c r="DL148" s="386"/>
      <c r="DM148" s="386"/>
      <c r="DN148" s="386"/>
      <c r="DO148" s="386"/>
      <c r="DP148" s="386"/>
      <c r="DQ148" s="386"/>
      <c r="DR148" s="386"/>
      <c r="DS148" s="386"/>
      <c r="DT148" s="386"/>
      <c r="DU148" s="386"/>
      <c r="DV148" s="386"/>
    </row>
    <row r="149" spans="1:126" s="385" customFormat="1" ht="13.5" thickBot="1">
      <c r="A149" s="604" t="s">
        <v>520</v>
      </c>
      <c r="B149" s="600"/>
      <c r="C149" s="600"/>
      <c r="D149" s="401"/>
      <c r="E149" s="401"/>
      <c r="F149" s="401"/>
      <c r="G149" s="402"/>
      <c r="H149" s="559">
        <f>SUM(H143:H148)</f>
        <v>13119671.440000001</v>
      </c>
      <c r="I149" s="413"/>
      <c r="J149" s="404"/>
      <c r="K149" s="405"/>
      <c r="L149" s="406"/>
      <c r="M149" s="404"/>
      <c r="N149" s="406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5"/>
      <c r="BY149" s="386"/>
      <c r="BZ149" s="386"/>
      <c r="CA149" s="386"/>
      <c r="CB149" s="386"/>
      <c r="CC149" s="386"/>
      <c r="CD149" s="386"/>
      <c r="CE149" s="386"/>
      <c r="CF149" s="386"/>
      <c r="CG149" s="386"/>
      <c r="CH149" s="386"/>
      <c r="CI149" s="386"/>
      <c r="CJ149" s="386"/>
      <c r="CK149" s="386"/>
      <c r="CL149" s="386"/>
      <c r="CM149" s="386"/>
      <c r="CN149" s="386"/>
      <c r="CO149" s="386"/>
      <c r="CP149" s="386"/>
      <c r="CQ149" s="386"/>
      <c r="CR149" s="386"/>
      <c r="CS149" s="386"/>
      <c r="CT149" s="386"/>
      <c r="CU149" s="386"/>
      <c r="CV149" s="386"/>
      <c r="CW149" s="386"/>
      <c r="CX149" s="386"/>
      <c r="CY149" s="386"/>
      <c r="CZ149" s="386"/>
      <c r="DA149" s="386"/>
      <c r="DB149" s="386"/>
      <c r="DC149" s="386"/>
      <c r="DD149" s="386"/>
      <c r="DE149" s="386"/>
      <c r="DF149" s="386"/>
      <c r="DG149" s="386"/>
      <c r="DH149" s="386"/>
      <c r="DI149" s="386"/>
      <c r="DJ149" s="386"/>
      <c r="DK149" s="386"/>
      <c r="DL149" s="386"/>
      <c r="DM149" s="386"/>
      <c r="DN149" s="386"/>
      <c r="DO149" s="386"/>
      <c r="DP149" s="386"/>
      <c r="DQ149" s="386"/>
      <c r="DR149" s="386"/>
      <c r="DS149" s="386"/>
      <c r="DT149" s="386"/>
      <c r="DU149" s="386"/>
      <c r="DV149" s="386"/>
    </row>
    <row r="150" spans="1:126" ht="12.75" customHeight="1" thickBot="1">
      <c r="A150" s="597" t="s">
        <v>541</v>
      </c>
      <c r="B150" s="601"/>
      <c r="C150" s="601"/>
      <c r="D150" s="601"/>
      <c r="E150" s="601"/>
      <c r="F150" s="601"/>
      <c r="G150" s="601"/>
      <c r="H150" s="602"/>
      <c r="I150" s="508"/>
      <c r="J150" s="364"/>
      <c r="K150" s="365"/>
      <c r="L150" s="366"/>
      <c r="M150" s="367"/>
      <c r="N150" s="42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5"/>
      <c r="BY150" s="372"/>
      <c r="BZ150" s="372"/>
      <c r="CA150" s="372"/>
      <c r="CB150" s="372"/>
      <c r="CC150" s="372"/>
      <c r="CD150" s="372"/>
      <c r="CE150" s="372"/>
      <c r="CF150" s="372"/>
      <c r="CG150" s="372"/>
      <c r="CH150" s="372"/>
      <c r="CI150" s="372"/>
      <c r="CJ150" s="372"/>
      <c r="CK150" s="372"/>
      <c r="CL150" s="372"/>
      <c r="CM150" s="372"/>
      <c r="CN150" s="372"/>
      <c r="CO150" s="372"/>
      <c r="CP150" s="372"/>
      <c r="CQ150" s="372"/>
      <c r="CR150" s="372"/>
      <c r="CS150" s="372"/>
      <c r="CT150" s="372"/>
      <c r="CU150" s="372"/>
      <c r="CV150" s="372"/>
      <c r="CW150" s="372"/>
      <c r="CX150" s="372"/>
      <c r="CY150" s="372"/>
      <c r="CZ150" s="372"/>
      <c r="DA150" s="372"/>
      <c r="DB150" s="372"/>
      <c r="DC150" s="372"/>
      <c r="DD150" s="372"/>
      <c r="DE150" s="372"/>
      <c r="DF150" s="372"/>
      <c r="DG150" s="372"/>
      <c r="DH150" s="372"/>
      <c r="DI150" s="372"/>
      <c r="DJ150" s="372"/>
      <c r="DK150" s="372"/>
      <c r="DL150" s="372"/>
      <c r="DM150" s="372"/>
      <c r="DN150" s="372"/>
      <c r="DO150" s="372"/>
      <c r="DP150" s="372"/>
      <c r="DQ150" s="372"/>
      <c r="DR150" s="372"/>
      <c r="DS150" s="372"/>
      <c r="DT150" s="372"/>
      <c r="DU150" s="372"/>
      <c r="DV150" s="372"/>
    </row>
    <row r="151" spans="1:126" s="385" customFormat="1" ht="128.25" thickBot="1">
      <c r="A151" s="453">
        <v>1</v>
      </c>
      <c r="B151" s="137" t="s">
        <v>367</v>
      </c>
      <c r="C151" s="137" t="s">
        <v>368</v>
      </c>
      <c r="D151" s="50" t="s">
        <v>138</v>
      </c>
      <c r="E151" s="50" t="s">
        <v>139</v>
      </c>
      <c r="F151" s="50" t="s">
        <v>138</v>
      </c>
      <c r="G151" s="137" t="s">
        <v>589</v>
      </c>
      <c r="H151" s="560">
        <v>5106549.69</v>
      </c>
      <c r="I151" s="137" t="s">
        <v>77</v>
      </c>
      <c r="J151" s="573" t="s">
        <v>1139</v>
      </c>
      <c r="K151" s="414" t="s">
        <v>369</v>
      </c>
      <c r="L151" s="415" t="s">
        <v>370</v>
      </c>
      <c r="M151" s="137"/>
      <c r="N151" s="137"/>
      <c r="O151" s="137"/>
      <c r="P151" s="137"/>
      <c r="Q151" s="393"/>
      <c r="R151" s="137" t="s">
        <v>302</v>
      </c>
      <c r="S151" s="137" t="s">
        <v>302</v>
      </c>
      <c r="T151" s="137" t="s">
        <v>302</v>
      </c>
      <c r="U151" s="137" t="s">
        <v>265</v>
      </c>
      <c r="V151" s="137" t="s">
        <v>265</v>
      </c>
      <c r="W151" s="137" t="s">
        <v>265</v>
      </c>
      <c r="X151" s="416"/>
      <c r="Y151" s="416">
        <v>1233.65</v>
      </c>
      <c r="Z151" s="416"/>
      <c r="AA151" s="416">
        <v>4</v>
      </c>
      <c r="AB151" s="416" t="s">
        <v>193</v>
      </c>
      <c r="AC151" s="416"/>
      <c r="AD151" s="418" t="s">
        <v>193</v>
      </c>
      <c r="BY151" s="386"/>
      <c r="BZ151" s="386"/>
      <c r="CA151" s="386"/>
      <c r="CB151" s="386"/>
      <c r="CC151" s="386"/>
      <c r="CD151" s="386"/>
      <c r="CE151" s="386"/>
      <c r="CF151" s="386"/>
      <c r="CG151" s="386"/>
      <c r="CH151" s="386"/>
      <c r="CI151" s="386"/>
      <c r="CJ151" s="386"/>
      <c r="CK151" s="386"/>
      <c r="CL151" s="386"/>
      <c r="CM151" s="386"/>
      <c r="CN151" s="386"/>
      <c r="CO151" s="386"/>
      <c r="CP151" s="386"/>
      <c r="CQ151" s="386"/>
      <c r="CR151" s="386"/>
      <c r="CS151" s="386"/>
      <c r="CT151" s="386"/>
      <c r="CU151" s="386"/>
      <c r="CV151" s="386"/>
      <c r="CW151" s="386"/>
      <c r="CX151" s="386"/>
      <c r="CY151" s="386"/>
      <c r="CZ151" s="386"/>
      <c r="DA151" s="386"/>
      <c r="DB151" s="386"/>
      <c r="DC151" s="386"/>
      <c r="DD151" s="386"/>
      <c r="DE151" s="386"/>
      <c r="DF151" s="386"/>
      <c r="DG151" s="386"/>
      <c r="DH151" s="386"/>
      <c r="DI151" s="386"/>
      <c r="DJ151" s="386"/>
      <c r="DK151" s="386"/>
      <c r="DL151" s="386"/>
      <c r="DM151" s="386"/>
      <c r="DN151" s="386"/>
      <c r="DO151" s="386"/>
      <c r="DP151" s="386"/>
      <c r="DQ151" s="386"/>
      <c r="DR151" s="386"/>
      <c r="DS151" s="386"/>
      <c r="DT151" s="386"/>
      <c r="DU151" s="386"/>
      <c r="DV151" s="386"/>
    </row>
    <row r="152" spans="1:30" s="385" customFormat="1" ht="13.5" thickBot="1">
      <c r="A152" s="432"/>
      <c r="B152" s="596" t="s">
        <v>0</v>
      </c>
      <c r="C152" s="596"/>
      <c r="D152" s="433"/>
      <c r="E152" s="433"/>
      <c r="F152" s="575"/>
      <c r="G152" s="434"/>
      <c r="H152" s="562">
        <f>SUM(H151:H151)</f>
        <v>5106549.69</v>
      </c>
      <c r="I152" s="435"/>
      <c r="J152" s="434"/>
      <c r="K152" s="436"/>
      <c r="L152" s="437"/>
      <c r="M152" s="437"/>
      <c r="N152" s="437"/>
      <c r="O152" s="434"/>
      <c r="P152" s="434"/>
      <c r="Q152" s="434"/>
      <c r="R152" s="434"/>
      <c r="S152" s="434"/>
      <c r="T152" s="434"/>
      <c r="U152" s="434"/>
      <c r="V152" s="434"/>
      <c r="W152" s="434"/>
      <c r="X152" s="434"/>
      <c r="Y152" s="434"/>
      <c r="Z152" s="434"/>
      <c r="AA152" s="434"/>
      <c r="AB152" s="434"/>
      <c r="AC152" s="434"/>
      <c r="AD152" s="436"/>
    </row>
    <row r="153" spans="1:30" ht="12.75" customHeight="1" thickBot="1">
      <c r="A153" s="597" t="s">
        <v>526</v>
      </c>
      <c r="B153" s="601"/>
      <c r="C153" s="601"/>
      <c r="D153" s="601"/>
      <c r="E153" s="601"/>
      <c r="F153" s="601"/>
      <c r="G153" s="601"/>
      <c r="H153" s="602"/>
      <c r="I153" s="508"/>
      <c r="J153" s="364"/>
      <c r="K153" s="365"/>
      <c r="L153" s="366"/>
      <c r="M153" s="366"/>
      <c r="N153" s="366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5"/>
    </row>
    <row r="154" spans="1:126" s="385" customFormat="1" ht="25.5">
      <c r="A154" s="454">
        <v>1</v>
      </c>
      <c r="B154" s="208" t="s">
        <v>384</v>
      </c>
      <c r="C154" s="208" t="s">
        <v>385</v>
      </c>
      <c r="D154" s="208" t="s">
        <v>217</v>
      </c>
      <c r="E154" s="208" t="s">
        <v>223</v>
      </c>
      <c r="F154" s="208" t="s">
        <v>217</v>
      </c>
      <c r="G154" s="208" t="s">
        <v>386</v>
      </c>
      <c r="H154" s="565">
        <v>122565.59</v>
      </c>
      <c r="I154" s="137" t="s">
        <v>77</v>
      </c>
      <c r="J154" s="576" t="s">
        <v>390</v>
      </c>
      <c r="K154" s="455" t="s">
        <v>391</v>
      </c>
      <c r="L154" s="456">
        <v>2008</v>
      </c>
      <c r="M154" s="50" t="s">
        <v>399</v>
      </c>
      <c r="N154" s="208" t="s">
        <v>396</v>
      </c>
      <c r="O154" s="208" t="s">
        <v>397</v>
      </c>
      <c r="P154" s="208" t="s">
        <v>398</v>
      </c>
      <c r="Q154" s="395"/>
      <c r="R154" s="208" t="s">
        <v>400</v>
      </c>
      <c r="S154" s="208" t="s">
        <v>400</v>
      </c>
      <c r="T154" s="208" t="s">
        <v>400</v>
      </c>
      <c r="U154" s="208" t="s">
        <v>400</v>
      </c>
      <c r="V154" s="208" t="s">
        <v>400</v>
      </c>
      <c r="W154" s="208" t="s">
        <v>400</v>
      </c>
      <c r="X154" s="395"/>
      <c r="Y154" s="382">
        <v>99</v>
      </c>
      <c r="Z154" s="395"/>
      <c r="AA154" s="382">
        <v>2</v>
      </c>
      <c r="AB154" s="382" t="s">
        <v>223</v>
      </c>
      <c r="AC154" s="395"/>
      <c r="AD154" s="384" t="s">
        <v>223</v>
      </c>
      <c r="BY154" s="386"/>
      <c r="BZ154" s="386"/>
      <c r="CA154" s="386"/>
      <c r="CB154" s="386"/>
      <c r="CC154" s="386"/>
      <c r="CD154" s="386"/>
      <c r="CE154" s="386"/>
      <c r="CF154" s="386"/>
      <c r="CG154" s="386"/>
      <c r="CH154" s="386"/>
      <c r="CI154" s="386"/>
      <c r="CJ154" s="386"/>
      <c r="CK154" s="386"/>
      <c r="CL154" s="386"/>
      <c r="CM154" s="386"/>
      <c r="CN154" s="386"/>
      <c r="CO154" s="386"/>
      <c r="CP154" s="386"/>
      <c r="CQ154" s="386"/>
      <c r="CR154" s="386"/>
      <c r="CS154" s="386"/>
      <c r="CT154" s="386"/>
      <c r="CU154" s="386"/>
      <c r="CV154" s="386"/>
      <c r="CW154" s="386"/>
      <c r="CX154" s="386"/>
      <c r="CY154" s="386"/>
      <c r="CZ154" s="386"/>
      <c r="DA154" s="386"/>
      <c r="DB154" s="386"/>
      <c r="DC154" s="386"/>
      <c r="DD154" s="386"/>
      <c r="DE154" s="386"/>
      <c r="DF154" s="386"/>
      <c r="DG154" s="386"/>
      <c r="DH154" s="386"/>
      <c r="DI154" s="386"/>
      <c r="DJ154" s="386"/>
      <c r="DK154" s="386"/>
      <c r="DL154" s="386"/>
      <c r="DM154" s="386"/>
      <c r="DN154" s="386"/>
      <c r="DO154" s="386"/>
      <c r="DP154" s="386"/>
      <c r="DQ154" s="386"/>
      <c r="DR154" s="386"/>
      <c r="DS154" s="386"/>
      <c r="DT154" s="386"/>
      <c r="DU154" s="386"/>
      <c r="DV154" s="386"/>
    </row>
    <row r="155" spans="1:126" s="385" customFormat="1" ht="25.5">
      <c r="A155" s="453">
        <v>2</v>
      </c>
      <c r="B155" s="209" t="s">
        <v>384</v>
      </c>
      <c r="C155" s="209" t="s">
        <v>387</v>
      </c>
      <c r="D155" s="209" t="s">
        <v>217</v>
      </c>
      <c r="E155" s="209" t="s">
        <v>223</v>
      </c>
      <c r="F155" s="209" t="s">
        <v>217</v>
      </c>
      <c r="G155" s="209" t="s">
        <v>388</v>
      </c>
      <c r="H155" s="565">
        <v>92000</v>
      </c>
      <c r="I155" s="137" t="s">
        <v>519</v>
      </c>
      <c r="J155" s="209" t="s">
        <v>392</v>
      </c>
      <c r="K155" s="457" t="s">
        <v>393</v>
      </c>
      <c r="L155" s="458">
        <v>2008</v>
      </c>
      <c r="M155" s="290" t="s">
        <v>399</v>
      </c>
      <c r="N155" s="209" t="s">
        <v>396</v>
      </c>
      <c r="O155" s="209" t="s">
        <v>397</v>
      </c>
      <c r="P155" s="209" t="s">
        <v>398</v>
      </c>
      <c r="Q155" s="393"/>
      <c r="R155" s="209" t="s">
        <v>400</v>
      </c>
      <c r="S155" s="209" t="s">
        <v>400</v>
      </c>
      <c r="T155" s="209" t="s">
        <v>401</v>
      </c>
      <c r="U155" s="209" t="s">
        <v>400</v>
      </c>
      <c r="V155" s="209" t="s">
        <v>400</v>
      </c>
      <c r="W155" s="209" t="s">
        <v>400</v>
      </c>
      <c r="X155" s="393"/>
      <c r="Y155" s="459">
        <v>50</v>
      </c>
      <c r="Z155" s="393"/>
      <c r="AA155" s="459">
        <v>2</v>
      </c>
      <c r="AB155" s="459" t="s">
        <v>223</v>
      </c>
      <c r="AC155" s="393"/>
      <c r="AD155" s="460" t="s">
        <v>223</v>
      </c>
      <c r="BY155" s="386"/>
      <c r="BZ155" s="386"/>
      <c r="CA155" s="386"/>
      <c r="CB155" s="386"/>
      <c r="CC155" s="386"/>
      <c r="CD155" s="386"/>
      <c r="CE155" s="386"/>
      <c r="CF155" s="386"/>
      <c r="CG155" s="386"/>
      <c r="CH155" s="386"/>
      <c r="CI155" s="386"/>
      <c r="CJ155" s="386"/>
      <c r="CK155" s="386"/>
      <c r="CL155" s="386"/>
      <c r="CM155" s="386"/>
      <c r="CN155" s="386"/>
      <c r="CO155" s="386"/>
      <c r="CP155" s="386"/>
      <c r="CQ155" s="386"/>
      <c r="CR155" s="386"/>
      <c r="CS155" s="386"/>
      <c r="CT155" s="386"/>
      <c r="CU155" s="386"/>
      <c r="CV155" s="386"/>
      <c r="CW155" s="386"/>
      <c r="CX155" s="386"/>
      <c r="CY155" s="386"/>
      <c r="CZ155" s="386"/>
      <c r="DA155" s="386"/>
      <c r="DB155" s="386"/>
      <c r="DC155" s="386"/>
      <c r="DD155" s="386"/>
      <c r="DE155" s="386"/>
      <c r="DF155" s="386"/>
      <c r="DG155" s="386"/>
      <c r="DH155" s="386"/>
      <c r="DI155" s="386"/>
      <c r="DJ155" s="386"/>
      <c r="DK155" s="386"/>
      <c r="DL155" s="386"/>
      <c r="DM155" s="386"/>
      <c r="DN155" s="386"/>
      <c r="DO155" s="386"/>
      <c r="DP155" s="386"/>
      <c r="DQ155" s="386"/>
      <c r="DR155" s="386"/>
      <c r="DS155" s="386"/>
      <c r="DT155" s="386"/>
      <c r="DU155" s="386"/>
      <c r="DV155" s="386"/>
    </row>
    <row r="156" spans="1:126" s="385" customFormat="1" ht="26.25" thickBot="1">
      <c r="A156" s="454">
        <v>3</v>
      </c>
      <c r="B156" s="209" t="s">
        <v>384</v>
      </c>
      <c r="C156" s="209" t="s">
        <v>389</v>
      </c>
      <c r="D156" s="209" t="s">
        <v>217</v>
      </c>
      <c r="E156" s="209" t="s">
        <v>223</v>
      </c>
      <c r="F156" s="209" t="s">
        <v>217</v>
      </c>
      <c r="G156" s="209" t="s">
        <v>388</v>
      </c>
      <c r="H156" s="565">
        <v>202000</v>
      </c>
      <c r="I156" s="137" t="s">
        <v>519</v>
      </c>
      <c r="J156" s="209" t="s">
        <v>394</v>
      </c>
      <c r="K156" s="457" t="s">
        <v>395</v>
      </c>
      <c r="L156" s="458">
        <v>2008</v>
      </c>
      <c r="M156" s="50" t="s">
        <v>399</v>
      </c>
      <c r="N156" s="209" t="s">
        <v>396</v>
      </c>
      <c r="O156" s="209" t="s">
        <v>397</v>
      </c>
      <c r="P156" s="209" t="s">
        <v>398</v>
      </c>
      <c r="Q156" s="395"/>
      <c r="R156" s="209" t="s">
        <v>400</v>
      </c>
      <c r="S156" s="209" t="s">
        <v>400</v>
      </c>
      <c r="T156" s="209" t="s">
        <v>401</v>
      </c>
      <c r="U156" s="209" t="s">
        <v>400</v>
      </c>
      <c r="V156" s="209" t="s">
        <v>401</v>
      </c>
      <c r="W156" s="209" t="s">
        <v>401</v>
      </c>
      <c r="X156" s="395"/>
      <c r="Y156" s="459">
        <v>110</v>
      </c>
      <c r="Z156" s="395"/>
      <c r="AA156" s="459">
        <v>1</v>
      </c>
      <c r="AB156" s="459" t="s">
        <v>223</v>
      </c>
      <c r="AC156" s="395"/>
      <c r="AD156" s="460" t="s">
        <v>223</v>
      </c>
      <c r="BY156" s="386"/>
      <c r="BZ156" s="386"/>
      <c r="CA156" s="386"/>
      <c r="CB156" s="386"/>
      <c r="CC156" s="386"/>
      <c r="CD156" s="386"/>
      <c r="CE156" s="386"/>
      <c r="CF156" s="386"/>
      <c r="CG156" s="386"/>
      <c r="CH156" s="386"/>
      <c r="CI156" s="386"/>
      <c r="CJ156" s="386"/>
      <c r="CK156" s="386"/>
      <c r="CL156" s="386"/>
      <c r="CM156" s="386"/>
      <c r="CN156" s="386"/>
      <c r="CO156" s="386"/>
      <c r="CP156" s="386"/>
      <c r="CQ156" s="386"/>
      <c r="CR156" s="386"/>
      <c r="CS156" s="386"/>
      <c r="CT156" s="386"/>
      <c r="CU156" s="386"/>
      <c r="CV156" s="386"/>
      <c r="CW156" s="386"/>
      <c r="CX156" s="386"/>
      <c r="CY156" s="386"/>
      <c r="CZ156" s="386"/>
      <c r="DA156" s="386"/>
      <c r="DB156" s="386"/>
      <c r="DC156" s="386"/>
      <c r="DD156" s="386"/>
      <c r="DE156" s="386"/>
      <c r="DF156" s="386"/>
      <c r="DG156" s="386"/>
      <c r="DH156" s="386"/>
      <c r="DI156" s="386"/>
      <c r="DJ156" s="386"/>
      <c r="DK156" s="386"/>
      <c r="DL156" s="386"/>
      <c r="DM156" s="386"/>
      <c r="DN156" s="386"/>
      <c r="DO156" s="386"/>
      <c r="DP156" s="386"/>
      <c r="DQ156" s="386"/>
      <c r="DR156" s="386"/>
      <c r="DS156" s="386"/>
      <c r="DT156" s="386"/>
      <c r="DU156" s="386"/>
      <c r="DV156" s="386"/>
    </row>
    <row r="157" spans="1:30" s="385" customFormat="1" ht="13.5" thickBot="1">
      <c r="A157" s="432"/>
      <c r="B157" s="596" t="s">
        <v>0</v>
      </c>
      <c r="C157" s="596"/>
      <c r="D157" s="433"/>
      <c r="E157" s="433"/>
      <c r="F157" s="575"/>
      <c r="G157" s="434"/>
      <c r="H157" s="562">
        <f>SUM(H154:H156)</f>
        <v>416565.58999999997</v>
      </c>
      <c r="I157" s="435"/>
      <c r="J157" s="434"/>
      <c r="K157" s="436"/>
      <c r="L157" s="437"/>
      <c r="M157" s="437"/>
      <c r="N157" s="437"/>
      <c r="O157" s="434"/>
      <c r="P157" s="434"/>
      <c r="Q157" s="434"/>
      <c r="R157" s="434"/>
      <c r="S157" s="434"/>
      <c r="T157" s="434"/>
      <c r="U157" s="434"/>
      <c r="V157" s="434"/>
      <c r="W157" s="434"/>
      <c r="X157" s="434"/>
      <c r="Y157" s="434"/>
      <c r="Z157" s="434"/>
      <c r="AA157" s="434"/>
      <c r="AB157" s="434"/>
      <c r="AC157" s="434"/>
      <c r="AD157" s="436"/>
    </row>
    <row r="158" spans="1:126" ht="13.5" customHeight="1" thickBot="1">
      <c r="A158" s="597" t="s">
        <v>85</v>
      </c>
      <c r="B158" s="601"/>
      <c r="C158" s="601"/>
      <c r="D158" s="601"/>
      <c r="E158" s="601"/>
      <c r="F158" s="601"/>
      <c r="G158" s="601"/>
      <c r="H158" s="602"/>
      <c r="I158" s="508"/>
      <c r="J158" s="364"/>
      <c r="K158" s="365"/>
      <c r="L158" s="366"/>
      <c r="M158" s="367"/>
      <c r="N158" s="42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5"/>
      <c r="BY158" s="372"/>
      <c r="BZ158" s="372"/>
      <c r="CA158" s="372"/>
      <c r="CB158" s="372"/>
      <c r="CC158" s="372"/>
      <c r="CD158" s="372"/>
      <c r="CE158" s="372"/>
      <c r="CF158" s="372"/>
      <c r="CG158" s="372"/>
      <c r="CH158" s="372"/>
      <c r="CI158" s="372"/>
      <c r="CJ158" s="372"/>
      <c r="CK158" s="372"/>
      <c r="CL158" s="372"/>
      <c r="CM158" s="372"/>
      <c r="CN158" s="372"/>
      <c r="CO158" s="372"/>
      <c r="CP158" s="372"/>
      <c r="CQ158" s="372"/>
      <c r="CR158" s="372"/>
      <c r="CS158" s="372"/>
      <c r="CT158" s="372"/>
      <c r="CU158" s="372"/>
      <c r="CV158" s="372"/>
      <c r="CW158" s="372"/>
      <c r="CX158" s="372"/>
      <c r="CY158" s="372"/>
      <c r="CZ158" s="372"/>
      <c r="DA158" s="372"/>
      <c r="DB158" s="372"/>
      <c r="DC158" s="372"/>
      <c r="DD158" s="372"/>
      <c r="DE158" s="372"/>
      <c r="DF158" s="372"/>
      <c r="DG158" s="372"/>
      <c r="DH158" s="372"/>
      <c r="DI158" s="372"/>
      <c r="DJ158" s="372"/>
      <c r="DK158" s="372"/>
      <c r="DL158" s="372"/>
      <c r="DM158" s="372"/>
      <c r="DN158" s="372"/>
      <c r="DO158" s="372"/>
      <c r="DP158" s="372"/>
      <c r="DQ158" s="372"/>
      <c r="DR158" s="372"/>
      <c r="DS158" s="372"/>
      <c r="DT158" s="372"/>
      <c r="DU158" s="372"/>
      <c r="DV158" s="372"/>
    </row>
    <row r="159" spans="1:126" s="385" customFormat="1" ht="135" customHeight="1" thickBot="1">
      <c r="A159" s="453">
        <v>1</v>
      </c>
      <c r="B159" s="137" t="s">
        <v>406</v>
      </c>
      <c r="C159" s="137" t="s">
        <v>407</v>
      </c>
      <c r="D159" s="137" t="s">
        <v>217</v>
      </c>
      <c r="E159" s="137" t="s">
        <v>223</v>
      </c>
      <c r="F159" s="137" t="s">
        <v>223</v>
      </c>
      <c r="G159" s="137" t="s">
        <v>408</v>
      </c>
      <c r="H159" s="560">
        <v>1516052.28</v>
      </c>
      <c r="I159" s="137" t="s">
        <v>77</v>
      </c>
      <c r="J159" s="573" t="s">
        <v>409</v>
      </c>
      <c r="K159" s="414" t="s">
        <v>410</v>
      </c>
      <c r="L159" s="415" t="s">
        <v>370</v>
      </c>
      <c r="M159" s="137" t="s">
        <v>411</v>
      </c>
      <c r="N159" s="137"/>
      <c r="O159" s="137"/>
      <c r="P159" s="137"/>
      <c r="Q159" s="416"/>
      <c r="R159" s="137" t="s">
        <v>265</v>
      </c>
      <c r="S159" s="137" t="s">
        <v>265</v>
      </c>
      <c r="T159" s="137" t="s">
        <v>265</v>
      </c>
      <c r="U159" s="137" t="s">
        <v>265</v>
      </c>
      <c r="V159" s="137" t="s">
        <v>303</v>
      </c>
      <c r="W159" s="137" t="s">
        <v>265</v>
      </c>
      <c r="X159" s="416"/>
      <c r="Y159" s="416">
        <v>464.6</v>
      </c>
      <c r="Z159" s="416"/>
      <c r="AA159" s="416">
        <v>1</v>
      </c>
      <c r="AB159" s="416" t="s">
        <v>92</v>
      </c>
      <c r="AC159" s="416"/>
      <c r="AD159" s="418" t="s">
        <v>92</v>
      </c>
      <c r="BY159" s="386"/>
      <c r="BZ159" s="386"/>
      <c r="CA159" s="386"/>
      <c r="CB159" s="386"/>
      <c r="CC159" s="386"/>
      <c r="CD159" s="386"/>
      <c r="CE159" s="386"/>
      <c r="CF159" s="386"/>
      <c r="CG159" s="386"/>
      <c r="CH159" s="386"/>
      <c r="CI159" s="386"/>
      <c r="CJ159" s="386"/>
      <c r="CK159" s="386"/>
      <c r="CL159" s="386"/>
      <c r="CM159" s="386"/>
      <c r="CN159" s="386"/>
      <c r="CO159" s="386"/>
      <c r="CP159" s="386"/>
      <c r="CQ159" s="386"/>
      <c r="CR159" s="386"/>
      <c r="CS159" s="386"/>
      <c r="CT159" s="386"/>
      <c r="CU159" s="386"/>
      <c r="CV159" s="386"/>
      <c r="CW159" s="386"/>
      <c r="CX159" s="386"/>
      <c r="CY159" s="386"/>
      <c r="CZ159" s="386"/>
      <c r="DA159" s="386"/>
      <c r="DB159" s="386"/>
      <c r="DC159" s="386"/>
      <c r="DD159" s="386"/>
      <c r="DE159" s="386"/>
      <c r="DF159" s="386"/>
      <c r="DG159" s="386"/>
      <c r="DH159" s="386"/>
      <c r="DI159" s="386"/>
      <c r="DJ159" s="386"/>
      <c r="DK159" s="386"/>
      <c r="DL159" s="386"/>
      <c r="DM159" s="386"/>
      <c r="DN159" s="386"/>
      <c r="DO159" s="386"/>
      <c r="DP159" s="386"/>
      <c r="DQ159" s="386"/>
      <c r="DR159" s="386"/>
      <c r="DS159" s="386"/>
      <c r="DT159" s="386"/>
      <c r="DU159" s="386"/>
      <c r="DV159" s="386"/>
    </row>
    <row r="160" spans="1:30" s="385" customFormat="1" ht="13.5" thickBot="1">
      <c r="A160" s="432"/>
      <c r="B160" s="596" t="s">
        <v>0</v>
      </c>
      <c r="C160" s="596"/>
      <c r="D160" s="433"/>
      <c r="E160" s="433"/>
      <c r="F160" s="575"/>
      <c r="G160" s="434"/>
      <c r="H160" s="562">
        <f>SUM(H159:H159)</f>
        <v>1516052.28</v>
      </c>
      <c r="I160" s="435"/>
      <c r="J160" s="434"/>
      <c r="K160" s="436"/>
      <c r="L160" s="437"/>
      <c r="M160" s="437"/>
      <c r="N160" s="437"/>
      <c r="O160" s="434"/>
      <c r="P160" s="434"/>
      <c r="Q160" s="434"/>
      <c r="R160" s="434"/>
      <c r="S160" s="434"/>
      <c r="T160" s="434"/>
      <c r="U160" s="434"/>
      <c r="V160" s="434"/>
      <c r="W160" s="434"/>
      <c r="X160" s="434"/>
      <c r="Y160" s="434"/>
      <c r="Z160" s="434"/>
      <c r="AA160" s="434"/>
      <c r="AB160" s="434"/>
      <c r="AC160" s="434"/>
      <c r="AD160" s="436"/>
    </row>
    <row r="161" spans="1:126" ht="13.5" thickBot="1">
      <c r="A161" s="597" t="s">
        <v>87</v>
      </c>
      <c r="B161" s="598"/>
      <c r="C161" s="598"/>
      <c r="D161" s="598"/>
      <c r="E161" s="598"/>
      <c r="F161" s="598"/>
      <c r="G161" s="598"/>
      <c r="H161" s="599"/>
      <c r="I161" s="407"/>
      <c r="J161" s="377"/>
      <c r="K161" s="378"/>
      <c r="L161" s="366"/>
      <c r="M161" s="367"/>
      <c r="N161" s="42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5"/>
      <c r="BY161" s="372"/>
      <c r="BZ161" s="372"/>
      <c r="CA161" s="372"/>
      <c r="CB161" s="372"/>
      <c r="CC161" s="372"/>
      <c r="CD161" s="372"/>
      <c r="CE161" s="372"/>
      <c r="CF161" s="372"/>
      <c r="CG161" s="372"/>
      <c r="CH161" s="372"/>
      <c r="CI161" s="372"/>
      <c r="CJ161" s="372"/>
      <c r="CK161" s="372"/>
      <c r="CL161" s="372"/>
      <c r="CM161" s="372"/>
      <c r="CN161" s="372"/>
      <c r="CO161" s="372"/>
      <c r="CP161" s="372"/>
      <c r="CQ161" s="372"/>
      <c r="CR161" s="372"/>
      <c r="CS161" s="372"/>
      <c r="CT161" s="372"/>
      <c r="CU161" s="372"/>
      <c r="CV161" s="372"/>
      <c r="CW161" s="372"/>
      <c r="CX161" s="372"/>
      <c r="CY161" s="372"/>
      <c r="CZ161" s="372"/>
      <c r="DA161" s="372"/>
      <c r="DB161" s="372"/>
      <c r="DC161" s="372"/>
      <c r="DD161" s="372"/>
      <c r="DE161" s="372"/>
      <c r="DF161" s="372"/>
      <c r="DG161" s="372"/>
      <c r="DH161" s="372"/>
      <c r="DI161" s="372"/>
      <c r="DJ161" s="372"/>
      <c r="DK161" s="372"/>
      <c r="DL161" s="372"/>
      <c r="DM161" s="372"/>
      <c r="DN161" s="372"/>
      <c r="DO161" s="372"/>
      <c r="DP161" s="372"/>
      <c r="DQ161" s="372"/>
      <c r="DR161" s="372"/>
      <c r="DS161" s="372"/>
      <c r="DT161" s="372"/>
      <c r="DU161" s="372"/>
      <c r="DV161" s="372"/>
    </row>
    <row r="162" spans="1:126" s="385" customFormat="1" ht="63.75">
      <c r="A162" s="453">
        <v>1</v>
      </c>
      <c r="B162" s="50" t="s">
        <v>420</v>
      </c>
      <c r="C162" s="50" t="s">
        <v>419</v>
      </c>
      <c r="D162" s="50" t="s">
        <v>138</v>
      </c>
      <c r="E162" s="395" t="s">
        <v>139</v>
      </c>
      <c r="F162" s="395" t="s">
        <v>139</v>
      </c>
      <c r="G162" s="50">
        <v>1981</v>
      </c>
      <c r="H162" s="145">
        <v>3491631.76</v>
      </c>
      <c r="I162" s="50" t="s">
        <v>77</v>
      </c>
      <c r="J162" s="571" t="s">
        <v>423</v>
      </c>
      <c r="K162" s="50" t="s">
        <v>425</v>
      </c>
      <c r="L162" s="389"/>
      <c r="M162" s="461"/>
      <c r="N162" s="461"/>
      <c r="O162" s="461"/>
      <c r="P162" s="461"/>
      <c r="Q162" s="393"/>
      <c r="R162" s="461"/>
      <c r="S162" s="461"/>
      <c r="T162" s="461"/>
      <c r="U162" s="461"/>
      <c r="V162" s="461"/>
      <c r="W162" s="461"/>
      <c r="X162" s="393"/>
      <c r="Y162" s="393">
        <v>3484.7</v>
      </c>
      <c r="Z162" s="393"/>
      <c r="AA162" s="392"/>
      <c r="AB162" s="393"/>
      <c r="AC162" s="393"/>
      <c r="AD162" s="428"/>
      <c r="BY162" s="386"/>
      <c r="BZ162" s="386"/>
      <c r="CA162" s="386"/>
      <c r="CB162" s="386"/>
      <c r="CC162" s="386"/>
      <c r="CD162" s="386"/>
      <c r="CE162" s="386"/>
      <c r="CF162" s="386"/>
      <c r="CG162" s="386"/>
      <c r="CH162" s="386"/>
      <c r="CI162" s="386"/>
      <c r="CJ162" s="386"/>
      <c r="CK162" s="386"/>
      <c r="CL162" s="386"/>
      <c r="CM162" s="386"/>
      <c r="CN162" s="386"/>
      <c r="CO162" s="386"/>
      <c r="CP162" s="386"/>
      <c r="CQ162" s="386"/>
      <c r="CR162" s="386"/>
      <c r="CS162" s="386"/>
      <c r="CT162" s="386"/>
      <c r="CU162" s="386"/>
      <c r="CV162" s="386"/>
      <c r="CW162" s="386"/>
      <c r="CX162" s="386"/>
      <c r="CY162" s="386"/>
      <c r="CZ162" s="386"/>
      <c r="DA162" s="386"/>
      <c r="DB162" s="386"/>
      <c r="DC162" s="386"/>
      <c r="DD162" s="386"/>
      <c r="DE162" s="386"/>
      <c r="DF162" s="386"/>
      <c r="DG162" s="386"/>
      <c r="DH162" s="386"/>
      <c r="DI162" s="386"/>
      <c r="DJ162" s="386"/>
      <c r="DK162" s="386"/>
      <c r="DL162" s="386"/>
      <c r="DM162" s="386"/>
      <c r="DN162" s="386"/>
      <c r="DO162" s="386"/>
      <c r="DP162" s="386"/>
      <c r="DQ162" s="386"/>
      <c r="DR162" s="386"/>
      <c r="DS162" s="386"/>
      <c r="DT162" s="386"/>
      <c r="DU162" s="386"/>
      <c r="DV162" s="386"/>
    </row>
    <row r="163" spans="1:126" s="385" customFormat="1" ht="12.75">
      <c r="A163" s="454">
        <v>2</v>
      </c>
      <c r="B163" s="50" t="s">
        <v>1211</v>
      </c>
      <c r="C163" s="50"/>
      <c r="D163" s="50" t="s">
        <v>138</v>
      </c>
      <c r="E163" s="395" t="s">
        <v>139</v>
      </c>
      <c r="F163" s="395" t="s">
        <v>139</v>
      </c>
      <c r="G163" s="50">
        <v>1981</v>
      </c>
      <c r="H163" s="145">
        <v>12415.32</v>
      </c>
      <c r="I163" s="50" t="s">
        <v>77</v>
      </c>
      <c r="J163" s="50"/>
      <c r="K163" s="50"/>
      <c r="L163" s="421"/>
      <c r="M163" s="50"/>
      <c r="N163" s="50"/>
      <c r="O163" s="50"/>
      <c r="P163" s="50"/>
      <c r="Q163" s="395"/>
      <c r="R163" s="50"/>
      <c r="S163" s="50"/>
      <c r="T163" s="50"/>
      <c r="U163" s="50"/>
      <c r="V163" s="50"/>
      <c r="W163" s="50"/>
      <c r="X163" s="395"/>
      <c r="Y163" s="395"/>
      <c r="Z163" s="395"/>
      <c r="AA163" s="395"/>
      <c r="AB163" s="395"/>
      <c r="AC163" s="395"/>
      <c r="AD163" s="422"/>
      <c r="BY163" s="386"/>
      <c r="BZ163" s="386"/>
      <c r="CA163" s="386"/>
      <c r="CB163" s="386"/>
      <c r="CC163" s="386"/>
      <c r="CD163" s="386"/>
      <c r="CE163" s="386"/>
      <c r="CF163" s="386"/>
      <c r="CG163" s="386"/>
      <c r="CH163" s="386"/>
      <c r="CI163" s="386"/>
      <c r="CJ163" s="386"/>
      <c r="CK163" s="386"/>
      <c r="CL163" s="386"/>
      <c r="CM163" s="386"/>
      <c r="CN163" s="386"/>
      <c r="CO163" s="386"/>
      <c r="CP163" s="386"/>
      <c r="CQ163" s="386"/>
      <c r="CR163" s="386"/>
      <c r="CS163" s="386"/>
      <c r="CT163" s="386"/>
      <c r="CU163" s="386"/>
      <c r="CV163" s="386"/>
      <c r="CW163" s="386"/>
      <c r="CX163" s="386"/>
      <c r="CY163" s="386"/>
      <c r="CZ163" s="386"/>
      <c r="DA163" s="386"/>
      <c r="DB163" s="386"/>
      <c r="DC163" s="386"/>
      <c r="DD163" s="386"/>
      <c r="DE163" s="386"/>
      <c r="DF163" s="386"/>
      <c r="DG163" s="386"/>
      <c r="DH163" s="386"/>
      <c r="DI163" s="386"/>
      <c r="DJ163" s="386"/>
      <c r="DK163" s="386"/>
      <c r="DL163" s="386"/>
      <c r="DM163" s="386"/>
      <c r="DN163" s="386"/>
      <c r="DO163" s="386"/>
      <c r="DP163" s="386"/>
      <c r="DQ163" s="386"/>
      <c r="DR163" s="386"/>
      <c r="DS163" s="386"/>
      <c r="DT163" s="386"/>
      <c r="DU163" s="386"/>
      <c r="DV163" s="386"/>
    </row>
    <row r="164" spans="1:126" s="385" customFormat="1" ht="25.5">
      <c r="A164" s="454">
        <v>3</v>
      </c>
      <c r="B164" s="50" t="s">
        <v>421</v>
      </c>
      <c r="C164" s="50"/>
      <c r="D164" s="50" t="s">
        <v>138</v>
      </c>
      <c r="E164" s="395" t="s">
        <v>139</v>
      </c>
      <c r="F164" s="395" t="s">
        <v>139</v>
      </c>
      <c r="G164" s="50">
        <v>2009</v>
      </c>
      <c r="H164" s="145">
        <v>192786.48</v>
      </c>
      <c r="I164" s="50" t="s">
        <v>77</v>
      </c>
      <c r="J164" s="50" t="s">
        <v>424</v>
      </c>
      <c r="K164" s="462"/>
      <c r="L164" s="421"/>
      <c r="M164" s="50"/>
      <c r="N164" s="50"/>
      <c r="O164" s="50"/>
      <c r="P164" s="50"/>
      <c r="Q164" s="395"/>
      <c r="R164" s="50"/>
      <c r="S164" s="50"/>
      <c r="T164" s="50"/>
      <c r="U164" s="50"/>
      <c r="V164" s="50"/>
      <c r="W164" s="50"/>
      <c r="X164" s="395"/>
      <c r="Y164" s="395"/>
      <c r="Z164" s="395"/>
      <c r="AA164" s="395"/>
      <c r="AB164" s="395"/>
      <c r="AC164" s="395"/>
      <c r="AD164" s="422"/>
      <c r="BY164" s="386"/>
      <c r="BZ164" s="386"/>
      <c r="CA164" s="386"/>
      <c r="CB164" s="386"/>
      <c r="CC164" s="386"/>
      <c r="CD164" s="386"/>
      <c r="CE164" s="386"/>
      <c r="CF164" s="386"/>
      <c r="CG164" s="386"/>
      <c r="CH164" s="386"/>
      <c r="CI164" s="386"/>
      <c r="CJ164" s="386"/>
      <c r="CK164" s="386"/>
      <c r="CL164" s="386"/>
      <c r="CM164" s="386"/>
      <c r="CN164" s="386"/>
      <c r="CO164" s="386"/>
      <c r="CP164" s="386"/>
      <c r="CQ164" s="386"/>
      <c r="CR164" s="386"/>
      <c r="CS164" s="386"/>
      <c r="CT164" s="386"/>
      <c r="CU164" s="386"/>
      <c r="CV164" s="386"/>
      <c r="CW164" s="386"/>
      <c r="CX164" s="386"/>
      <c r="CY164" s="386"/>
      <c r="CZ164" s="386"/>
      <c r="DA164" s="386"/>
      <c r="DB164" s="386"/>
      <c r="DC164" s="386"/>
      <c r="DD164" s="386"/>
      <c r="DE164" s="386"/>
      <c r="DF164" s="386"/>
      <c r="DG164" s="386"/>
      <c r="DH164" s="386"/>
      <c r="DI164" s="386"/>
      <c r="DJ164" s="386"/>
      <c r="DK164" s="386"/>
      <c r="DL164" s="386"/>
      <c r="DM164" s="386"/>
      <c r="DN164" s="386"/>
      <c r="DO164" s="386"/>
      <c r="DP164" s="386"/>
      <c r="DQ164" s="386"/>
      <c r="DR164" s="386"/>
      <c r="DS164" s="386"/>
      <c r="DT164" s="386"/>
      <c r="DU164" s="386"/>
      <c r="DV164" s="386"/>
    </row>
    <row r="165" spans="1:126" s="385" customFormat="1" ht="25.5">
      <c r="A165" s="395">
        <v>4</v>
      </c>
      <c r="B165" s="50" t="s">
        <v>1212</v>
      </c>
      <c r="C165" s="50" t="s">
        <v>422</v>
      </c>
      <c r="D165" s="50" t="s">
        <v>138</v>
      </c>
      <c r="E165" s="395" t="s">
        <v>139</v>
      </c>
      <c r="F165" s="395" t="s">
        <v>139</v>
      </c>
      <c r="G165" s="50">
        <v>2009</v>
      </c>
      <c r="H165" s="145">
        <v>893633.23</v>
      </c>
      <c r="I165" s="50" t="s">
        <v>77</v>
      </c>
      <c r="J165" s="463"/>
      <c r="K165" s="462"/>
      <c r="L165" s="421"/>
      <c r="M165" s="50"/>
      <c r="N165" s="50"/>
      <c r="O165" s="50"/>
      <c r="P165" s="50"/>
      <c r="Q165" s="395"/>
      <c r="R165" s="50"/>
      <c r="S165" s="50"/>
      <c r="T165" s="50"/>
      <c r="U165" s="50"/>
      <c r="V165" s="50"/>
      <c r="W165" s="50"/>
      <c r="X165" s="395"/>
      <c r="Y165" s="395"/>
      <c r="Z165" s="395"/>
      <c r="AA165" s="395"/>
      <c r="AB165" s="395"/>
      <c r="AC165" s="395"/>
      <c r="AD165" s="422"/>
      <c r="BY165" s="386"/>
      <c r="BZ165" s="386"/>
      <c r="CA165" s="386"/>
      <c r="CB165" s="386"/>
      <c r="CC165" s="386"/>
      <c r="CD165" s="386"/>
      <c r="CE165" s="386"/>
      <c r="CF165" s="386"/>
      <c r="CG165" s="386"/>
      <c r="CH165" s="386"/>
      <c r="CI165" s="386"/>
      <c r="CJ165" s="386"/>
      <c r="CK165" s="386"/>
      <c r="CL165" s="386"/>
      <c r="CM165" s="386"/>
      <c r="CN165" s="386"/>
      <c r="CO165" s="386"/>
      <c r="CP165" s="386"/>
      <c r="CQ165" s="386"/>
      <c r="CR165" s="386"/>
      <c r="CS165" s="386"/>
      <c r="CT165" s="386"/>
      <c r="CU165" s="386"/>
      <c r="CV165" s="386"/>
      <c r="CW165" s="386"/>
      <c r="CX165" s="386"/>
      <c r="CY165" s="386"/>
      <c r="CZ165" s="386"/>
      <c r="DA165" s="386"/>
      <c r="DB165" s="386"/>
      <c r="DC165" s="386"/>
      <c r="DD165" s="386"/>
      <c r="DE165" s="386"/>
      <c r="DF165" s="386"/>
      <c r="DG165" s="386"/>
      <c r="DH165" s="386"/>
      <c r="DI165" s="386"/>
      <c r="DJ165" s="386"/>
      <c r="DK165" s="386"/>
      <c r="DL165" s="386"/>
      <c r="DM165" s="386"/>
      <c r="DN165" s="386"/>
      <c r="DO165" s="386"/>
      <c r="DP165" s="386"/>
      <c r="DQ165" s="386"/>
      <c r="DR165" s="386"/>
      <c r="DS165" s="386"/>
      <c r="DT165" s="386"/>
      <c r="DU165" s="386"/>
      <c r="DV165" s="386"/>
    </row>
    <row r="166" spans="1:126" s="385" customFormat="1" ht="12.75">
      <c r="A166" s="395">
        <v>5</v>
      </c>
      <c r="B166" s="50" t="s">
        <v>292</v>
      </c>
      <c r="C166" s="50" t="s">
        <v>419</v>
      </c>
      <c r="D166" s="50" t="s">
        <v>138</v>
      </c>
      <c r="E166" s="395" t="s">
        <v>139</v>
      </c>
      <c r="F166" s="395" t="s">
        <v>139</v>
      </c>
      <c r="G166" s="50">
        <v>2012</v>
      </c>
      <c r="H166" s="145">
        <v>235972.1</v>
      </c>
      <c r="I166" s="50" t="s">
        <v>77</v>
      </c>
      <c r="J166" s="571"/>
      <c r="K166" s="50"/>
      <c r="L166" s="421"/>
      <c r="M166" s="50"/>
      <c r="N166" s="50"/>
      <c r="O166" s="50"/>
      <c r="P166" s="50"/>
      <c r="Q166" s="395"/>
      <c r="R166" s="50"/>
      <c r="S166" s="50"/>
      <c r="T166" s="50"/>
      <c r="U166" s="50"/>
      <c r="V166" s="50"/>
      <c r="W166" s="50"/>
      <c r="X166" s="395"/>
      <c r="Y166" s="395"/>
      <c r="Z166" s="395"/>
      <c r="AA166" s="395"/>
      <c r="AB166" s="395"/>
      <c r="AC166" s="395"/>
      <c r="AD166" s="422"/>
      <c r="BY166" s="386"/>
      <c r="BZ166" s="386"/>
      <c r="CA166" s="386"/>
      <c r="CB166" s="386"/>
      <c r="CC166" s="386"/>
      <c r="CD166" s="386"/>
      <c r="CE166" s="386"/>
      <c r="CF166" s="386"/>
      <c r="CG166" s="386"/>
      <c r="CH166" s="386"/>
      <c r="CI166" s="386"/>
      <c r="CJ166" s="386"/>
      <c r="CK166" s="386"/>
      <c r="CL166" s="386"/>
      <c r="CM166" s="386"/>
      <c r="CN166" s="386"/>
      <c r="CO166" s="386"/>
      <c r="CP166" s="386"/>
      <c r="CQ166" s="386"/>
      <c r="CR166" s="386"/>
      <c r="CS166" s="386"/>
      <c r="CT166" s="386"/>
      <c r="CU166" s="386"/>
      <c r="CV166" s="386"/>
      <c r="CW166" s="386"/>
      <c r="CX166" s="386"/>
      <c r="CY166" s="386"/>
      <c r="CZ166" s="386"/>
      <c r="DA166" s="386"/>
      <c r="DB166" s="386"/>
      <c r="DC166" s="386"/>
      <c r="DD166" s="386"/>
      <c r="DE166" s="386"/>
      <c r="DF166" s="386"/>
      <c r="DG166" s="386"/>
      <c r="DH166" s="386"/>
      <c r="DI166" s="386"/>
      <c r="DJ166" s="386"/>
      <c r="DK166" s="386"/>
      <c r="DL166" s="386"/>
      <c r="DM166" s="386"/>
      <c r="DN166" s="386"/>
      <c r="DO166" s="386"/>
      <c r="DP166" s="386"/>
      <c r="DQ166" s="386"/>
      <c r="DR166" s="386"/>
      <c r="DS166" s="386"/>
      <c r="DT166" s="386"/>
      <c r="DU166" s="386"/>
      <c r="DV166" s="386"/>
    </row>
    <row r="167" spans="1:26" s="385" customFormat="1" ht="12.75">
      <c r="A167" s="50">
        <v>6</v>
      </c>
      <c r="B167" s="50" t="s">
        <v>687</v>
      </c>
      <c r="C167" s="50"/>
      <c r="D167" s="50" t="s">
        <v>138</v>
      </c>
      <c r="E167" s="50" t="s">
        <v>139</v>
      </c>
      <c r="F167" s="50" t="s">
        <v>139</v>
      </c>
      <c r="G167" s="50">
        <v>2015</v>
      </c>
      <c r="H167" s="145">
        <v>74500</v>
      </c>
      <c r="I167" s="50" t="s">
        <v>77</v>
      </c>
      <c r="J167" s="50"/>
      <c r="K167" s="50"/>
      <c r="L167" s="50"/>
      <c r="M167" s="50"/>
      <c r="N167" s="50">
        <v>6</v>
      </c>
      <c r="O167" s="50"/>
      <c r="P167" s="50"/>
      <c r="Q167" s="50"/>
      <c r="R167" s="50"/>
      <c r="S167" s="50"/>
      <c r="T167" s="50"/>
      <c r="U167" s="50"/>
      <c r="V167" s="50"/>
      <c r="W167" s="395"/>
      <c r="X167" s="395"/>
      <c r="Y167" s="395"/>
      <c r="Z167" s="395"/>
    </row>
    <row r="168" spans="1:26" s="385" customFormat="1" ht="26.25" thickBot="1">
      <c r="A168" s="50">
        <v>7</v>
      </c>
      <c r="B168" s="50" t="s">
        <v>688</v>
      </c>
      <c r="C168" s="50"/>
      <c r="D168" s="50" t="s">
        <v>138</v>
      </c>
      <c r="E168" s="50" t="s">
        <v>139</v>
      </c>
      <c r="F168" s="50" t="s">
        <v>139</v>
      </c>
      <c r="G168" s="50">
        <v>2015</v>
      </c>
      <c r="H168" s="145">
        <v>169967</v>
      </c>
      <c r="I168" s="50" t="s">
        <v>77</v>
      </c>
      <c r="J168" s="50"/>
      <c r="K168" s="50"/>
      <c r="L168" s="50"/>
      <c r="M168" s="50"/>
      <c r="N168" s="50">
        <v>7</v>
      </c>
      <c r="O168" s="50"/>
      <c r="P168" s="50"/>
      <c r="Q168" s="50"/>
      <c r="R168" s="50"/>
      <c r="S168" s="50"/>
      <c r="T168" s="50"/>
      <c r="U168" s="50"/>
      <c r="V168" s="50"/>
      <c r="W168" s="395"/>
      <c r="X168" s="395"/>
      <c r="Y168" s="395"/>
      <c r="Z168" s="395"/>
    </row>
    <row r="169" spans="1:30" s="385" customFormat="1" ht="13.5" thickBot="1">
      <c r="A169" s="429"/>
      <c r="B169" s="600" t="s">
        <v>0</v>
      </c>
      <c r="C169" s="600"/>
      <c r="D169" s="401"/>
      <c r="E169" s="401"/>
      <c r="F169" s="574"/>
      <c r="G169" s="404"/>
      <c r="H169" s="559">
        <f>SUM(H162:H168)</f>
        <v>5070905.889999999</v>
      </c>
      <c r="I169" s="413"/>
      <c r="J169" s="404"/>
      <c r="K169" s="405"/>
      <c r="L169" s="437"/>
      <c r="M169" s="437"/>
      <c r="N169" s="437"/>
      <c r="O169" s="434"/>
      <c r="P169" s="434"/>
      <c r="Q169" s="434"/>
      <c r="R169" s="434"/>
      <c r="S169" s="434"/>
      <c r="T169" s="434"/>
      <c r="U169" s="434"/>
      <c r="V169" s="434"/>
      <c r="W169" s="434"/>
      <c r="X169" s="434"/>
      <c r="Y169" s="434"/>
      <c r="Z169" s="434"/>
      <c r="AA169" s="434"/>
      <c r="AB169" s="434"/>
      <c r="AC169" s="434"/>
      <c r="AD169" s="436"/>
    </row>
    <row r="170" spans="1:126" ht="13.5" thickBot="1">
      <c r="A170" s="597" t="s">
        <v>88</v>
      </c>
      <c r="B170" s="601"/>
      <c r="C170" s="601"/>
      <c r="D170" s="601"/>
      <c r="E170" s="601"/>
      <c r="F170" s="601"/>
      <c r="G170" s="601"/>
      <c r="H170" s="602"/>
      <c r="I170" s="508"/>
      <c r="J170" s="364"/>
      <c r="K170" s="365"/>
      <c r="L170" s="366"/>
      <c r="M170" s="367"/>
      <c r="N170" s="424"/>
      <c r="O170" s="364"/>
      <c r="P170" s="364"/>
      <c r="Q170" s="364"/>
      <c r="R170" s="364"/>
      <c r="S170" s="364"/>
      <c r="T170" s="364"/>
      <c r="U170" s="364"/>
      <c r="V170" s="364"/>
      <c r="W170" s="364"/>
      <c r="X170" s="364"/>
      <c r="Y170" s="364"/>
      <c r="Z170" s="364"/>
      <c r="AA170" s="364"/>
      <c r="AB170" s="364"/>
      <c r="AC170" s="364"/>
      <c r="AD170" s="365"/>
      <c r="BY170" s="372"/>
      <c r="BZ170" s="372"/>
      <c r="CA170" s="372"/>
      <c r="CB170" s="372"/>
      <c r="CC170" s="372"/>
      <c r="CD170" s="372"/>
      <c r="CE170" s="372"/>
      <c r="CF170" s="372"/>
      <c r="CG170" s="372"/>
      <c r="CH170" s="372"/>
      <c r="CI170" s="372"/>
      <c r="CJ170" s="372"/>
      <c r="CK170" s="372"/>
      <c r="CL170" s="372"/>
      <c r="CM170" s="372"/>
      <c r="CN170" s="372"/>
      <c r="CO170" s="372"/>
      <c r="CP170" s="372"/>
      <c r="CQ170" s="372"/>
      <c r="CR170" s="372"/>
      <c r="CS170" s="372"/>
      <c r="CT170" s="372"/>
      <c r="CU170" s="372"/>
      <c r="CV170" s="372"/>
      <c r="CW170" s="372"/>
      <c r="CX170" s="372"/>
      <c r="CY170" s="372"/>
      <c r="CZ170" s="372"/>
      <c r="DA170" s="372"/>
      <c r="DB170" s="372"/>
      <c r="DC170" s="372"/>
      <c r="DD170" s="372"/>
      <c r="DE170" s="372"/>
      <c r="DF170" s="372"/>
      <c r="DG170" s="372"/>
      <c r="DH170" s="372"/>
      <c r="DI170" s="372"/>
      <c r="DJ170" s="372"/>
      <c r="DK170" s="372"/>
      <c r="DL170" s="372"/>
      <c r="DM170" s="372"/>
      <c r="DN170" s="372"/>
      <c r="DO170" s="372"/>
      <c r="DP170" s="372"/>
      <c r="DQ170" s="372"/>
      <c r="DR170" s="372"/>
      <c r="DS170" s="372"/>
      <c r="DT170" s="372"/>
      <c r="DU170" s="372"/>
      <c r="DV170" s="372"/>
    </row>
    <row r="171" spans="1:126" s="385" customFormat="1" ht="25.5">
      <c r="A171" s="454">
        <v>1</v>
      </c>
      <c r="B171" s="137" t="s">
        <v>1213</v>
      </c>
      <c r="C171" s="137"/>
      <c r="D171" s="137" t="s">
        <v>138</v>
      </c>
      <c r="E171" s="137" t="s">
        <v>139</v>
      </c>
      <c r="F171" s="137"/>
      <c r="G171" s="137">
        <v>1923</v>
      </c>
      <c r="H171" s="560">
        <v>1216000</v>
      </c>
      <c r="I171" s="137" t="s">
        <v>519</v>
      </c>
      <c r="J171" s="573" t="s">
        <v>1169</v>
      </c>
      <c r="K171" s="414" t="s">
        <v>450</v>
      </c>
      <c r="L171" s="421"/>
      <c r="M171" s="50" t="s">
        <v>451</v>
      </c>
      <c r="N171" s="50"/>
      <c r="O171" s="50"/>
      <c r="P171" s="50"/>
      <c r="Q171" s="395"/>
      <c r="R171" s="50"/>
      <c r="S171" s="50"/>
      <c r="T171" s="50"/>
      <c r="U171" s="50"/>
      <c r="V171" s="50"/>
      <c r="W171" s="50"/>
      <c r="X171" s="395"/>
      <c r="Y171" s="395">
        <v>373.7</v>
      </c>
      <c r="Z171" s="395"/>
      <c r="AA171" s="395"/>
      <c r="AB171" s="395" t="s">
        <v>193</v>
      </c>
      <c r="AC171" s="395"/>
      <c r="AD171" s="422" t="s">
        <v>193</v>
      </c>
      <c r="BY171" s="386"/>
      <c r="BZ171" s="386"/>
      <c r="CA171" s="386"/>
      <c r="CB171" s="386"/>
      <c r="CC171" s="386"/>
      <c r="CD171" s="386"/>
      <c r="CE171" s="386"/>
      <c r="CF171" s="386"/>
      <c r="CG171" s="386"/>
      <c r="CH171" s="386"/>
      <c r="CI171" s="386"/>
      <c r="CJ171" s="386"/>
      <c r="CK171" s="386"/>
      <c r="CL171" s="386"/>
      <c r="CM171" s="386"/>
      <c r="CN171" s="386"/>
      <c r="CO171" s="386"/>
      <c r="CP171" s="386"/>
      <c r="CQ171" s="386"/>
      <c r="CR171" s="386"/>
      <c r="CS171" s="386"/>
      <c r="CT171" s="386"/>
      <c r="CU171" s="386"/>
      <c r="CV171" s="386"/>
      <c r="CW171" s="386"/>
      <c r="CX171" s="386"/>
      <c r="CY171" s="386"/>
      <c r="CZ171" s="386"/>
      <c r="DA171" s="386"/>
      <c r="DB171" s="386"/>
      <c r="DC171" s="386"/>
      <c r="DD171" s="386"/>
      <c r="DE171" s="386"/>
      <c r="DF171" s="386"/>
      <c r="DG171" s="386"/>
      <c r="DH171" s="386"/>
      <c r="DI171" s="386"/>
      <c r="DJ171" s="386"/>
      <c r="DK171" s="386"/>
      <c r="DL171" s="386"/>
      <c r="DM171" s="386"/>
      <c r="DN171" s="386"/>
      <c r="DO171" s="386"/>
      <c r="DP171" s="386"/>
      <c r="DQ171" s="386"/>
      <c r="DR171" s="386"/>
      <c r="DS171" s="386"/>
      <c r="DT171" s="386"/>
      <c r="DU171" s="386"/>
      <c r="DV171" s="386"/>
    </row>
    <row r="172" spans="1:126" s="385" customFormat="1" ht="12.75">
      <c r="A172" s="454">
        <v>2</v>
      </c>
      <c r="B172" s="50" t="s">
        <v>1214</v>
      </c>
      <c r="C172" s="50"/>
      <c r="D172" s="50" t="s">
        <v>138</v>
      </c>
      <c r="E172" s="50" t="s">
        <v>139</v>
      </c>
      <c r="F172" s="50"/>
      <c r="G172" s="50">
        <v>2007</v>
      </c>
      <c r="H172" s="145">
        <v>575000</v>
      </c>
      <c r="I172" s="137" t="s">
        <v>519</v>
      </c>
      <c r="J172" s="50" t="s">
        <v>1167</v>
      </c>
      <c r="K172" s="420" t="s">
        <v>450</v>
      </c>
      <c r="L172" s="421"/>
      <c r="M172" s="50" t="s">
        <v>451</v>
      </c>
      <c r="N172" s="50"/>
      <c r="O172" s="50"/>
      <c r="P172" s="50"/>
      <c r="Q172" s="395"/>
      <c r="R172" s="50"/>
      <c r="S172" s="50"/>
      <c r="T172" s="50"/>
      <c r="U172" s="50"/>
      <c r="V172" s="50"/>
      <c r="W172" s="50"/>
      <c r="X172" s="395"/>
      <c r="Y172" s="395">
        <v>113.6</v>
      </c>
      <c r="Z172" s="395"/>
      <c r="AA172" s="395"/>
      <c r="AB172" s="395" t="s">
        <v>92</v>
      </c>
      <c r="AC172" s="395"/>
      <c r="AD172" s="422" t="s">
        <v>92</v>
      </c>
      <c r="BY172" s="386"/>
      <c r="BZ172" s="386"/>
      <c r="CA172" s="386"/>
      <c r="CB172" s="386"/>
      <c r="CC172" s="386"/>
      <c r="CD172" s="386"/>
      <c r="CE172" s="386"/>
      <c r="CF172" s="386"/>
      <c r="CG172" s="386"/>
      <c r="CH172" s="386"/>
      <c r="CI172" s="386"/>
      <c r="CJ172" s="386"/>
      <c r="CK172" s="386"/>
      <c r="CL172" s="386"/>
      <c r="CM172" s="386"/>
      <c r="CN172" s="386"/>
      <c r="CO172" s="386"/>
      <c r="CP172" s="386"/>
      <c r="CQ172" s="386"/>
      <c r="CR172" s="386"/>
      <c r="CS172" s="386"/>
      <c r="CT172" s="386"/>
      <c r="CU172" s="386"/>
      <c r="CV172" s="386"/>
      <c r="CW172" s="386"/>
      <c r="CX172" s="386"/>
      <c r="CY172" s="386"/>
      <c r="CZ172" s="386"/>
      <c r="DA172" s="386"/>
      <c r="DB172" s="386"/>
      <c r="DC172" s="386"/>
      <c r="DD172" s="386"/>
      <c r="DE172" s="386"/>
      <c r="DF172" s="386"/>
      <c r="DG172" s="386"/>
      <c r="DH172" s="386"/>
      <c r="DI172" s="386"/>
      <c r="DJ172" s="386"/>
      <c r="DK172" s="386"/>
      <c r="DL172" s="386"/>
      <c r="DM172" s="386"/>
      <c r="DN172" s="386"/>
      <c r="DO172" s="386"/>
      <c r="DP172" s="386"/>
      <c r="DQ172" s="386"/>
      <c r="DR172" s="386"/>
      <c r="DS172" s="386"/>
      <c r="DT172" s="386"/>
      <c r="DU172" s="386"/>
      <c r="DV172" s="386"/>
    </row>
    <row r="173" spans="1:76" s="385" customFormat="1" ht="39" thickBot="1">
      <c r="A173" s="50">
        <v>3</v>
      </c>
      <c r="B173" s="50" t="s">
        <v>745</v>
      </c>
      <c r="C173" s="50"/>
      <c r="D173" s="50" t="s">
        <v>139</v>
      </c>
      <c r="E173" s="50" t="s">
        <v>139</v>
      </c>
      <c r="F173" s="50" t="s">
        <v>138</v>
      </c>
      <c r="G173" s="50" t="s">
        <v>140</v>
      </c>
      <c r="H173" s="145">
        <v>320205.93</v>
      </c>
      <c r="I173" s="50" t="s">
        <v>77</v>
      </c>
      <c r="J173" s="50" t="s">
        <v>1168</v>
      </c>
      <c r="K173" s="420" t="s">
        <v>148</v>
      </c>
      <c r="L173" s="415" t="s">
        <v>1170</v>
      </c>
      <c r="M173" s="50" t="s">
        <v>451</v>
      </c>
      <c r="N173" s="209" t="s">
        <v>165</v>
      </c>
      <c r="O173" s="209" t="s">
        <v>165</v>
      </c>
      <c r="P173" s="209" t="s">
        <v>165</v>
      </c>
      <c r="Q173" s="137"/>
      <c r="R173" s="137"/>
      <c r="S173" s="137"/>
      <c r="T173" s="137"/>
      <c r="U173" s="137"/>
      <c r="V173" s="137"/>
      <c r="W173" s="206"/>
      <c r="X173" s="391"/>
      <c r="Y173" s="391">
        <v>350.17</v>
      </c>
      <c r="Z173" s="459"/>
      <c r="AA173" s="459"/>
      <c r="AB173" s="459" t="s">
        <v>193</v>
      </c>
      <c r="AC173" s="416"/>
      <c r="AD173" s="460" t="s">
        <v>92</v>
      </c>
      <c r="BP173" s="386"/>
      <c r="BQ173" s="386"/>
      <c r="BR173" s="386"/>
      <c r="BS173" s="386"/>
      <c r="BT173" s="386"/>
      <c r="BU173" s="386"/>
      <c r="BV173" s="386"/>
      <c r="BW173" s="386"/>
      <c r="BX173" s="386"/>
    </row>
    <row r="174" spans="1:30" s="385" customFormat="1" ht="13.5" thickBot="1">
      <c r="A174" s="432"/>
      <c r="B174" s="596" t="s">
        <v>0</v>
      </c>
      <c r="C174" s="596"/>
      <c r="D174" s="433"/>
      <c r="E174" s="433"/>
      <c r="F174" s="575"/>
      <c r="G174" s="434"/>
      <c r="H174" s="562">
        <f>SUM(H171:H173)</f>
        <v>2111205.93</v>
      </c>
      <c r="I174" s="435"/>
      <c r="J174" s="434"/>
      <c r="K174" s="436"/>
      <c r="L174" s="437"/>
      <c r="M174" s="437"/>
      <c r="N174" s="437"/>
      <c r="O174" s="434"/>
      <c r="P174" s="434"/>
      <c r="Q174" s="434"/>
      <c r="R174" s="434"/>
      <c r="S174" s="434"/>
      <c r="T174" s="434"/>
      <c r="U174" s="434"/>
      <c r="V174" s="434"/>
      <c r="W174" s="434"/>
      <c r="X174" s="434"/>
      <c r="Y174" s="434"/>
      <c r="Z174" s="434"/>
      <c r="AA174" s="434"/>
      <c r="AB174" s="434"/>
      <c r="AC174" s="434"/>
      <c r="AD174" s="436"/>
    </row>
    <row r="175" spans="1:126" ht="13.5" thickBot="1">
      <c r="A175" s="597" t="s">
        <v>89</v>
      </c>
      <c r="B175" s="601"/>
      <c r="C175" s="601"/>
      <c r="D175" s="601"/>
      <c r="E175" s="601"/>
      <c r="F175" s="601"/>
      <c r="G175" s="601"/>
      <c r="H175" s="602"/>
      <c r="I175" s="508"/>
      <c r="J175" s="364"/>
      <c r="K175" s="365"/>
      <c r="L175" s="366"/>
      <c r="M175" s="367"/>
      <c r="N175" s="424"/>
      <c r="O175" s="364"/>
      <c r="P175" s="364"/>
      <c r="Q175" s="364"/>
      <c r="R175" s="364"/>
      <c r="S175" s="364"/>
      <c r="T175" s="364"/>
      <c r="U175" s="364"/>
      <c r="V175" s="364"/>
      <c r="W175" s="364"/>
      <c r="X175" s="364"/>
      <c r="Y175" s="364"/>
      <c r="Z175" s="364"/>
      <c r="AA175" s="364"/>
      <c r="AB175" s="364"/>
      <c r="AC175" s="364"/>
      <c r="AD175" s="365"/>
      <c r="BY175" s="372"/>
      <c r="BZ175" s="372"/>
      <c r="CA175" s="372"/>
      <c r="CB175" s="372"/>
      <c r="CC175" s="372"/>
      <c r="CD175" s="372"/>
      <c r="CE175" s="372"/>
      <c r="CF175" s="372"/>
      <c r="CG175" s="372"/>
      <c r="CH175" s="372"/>
      <c r="CI175" s="372"/>
      <c r="CJ175" s="372"/>
      <c r="CK175" s="372"/>
      <c r="CL175" s="372"/>
      <c r="CM175" s="372"/>
      <c r="CN175" s="372"/>
      <c r="CO175" s="372"/>
      <c r="CP175" s="372"/>
      <c r="CQ175" s="372"/>
      <c r="CR175" s="372"/>
      <c r="CS175" s="372"/>
      <c r="CT175" s="372"/>
      <c r="CU175" s="372"/>
      <c r="CV175" s="372"/>
      <c r="CW175" s="372"/>
      <c r="CX175" s="372"/>
      <c r="CY175" s="372"/>
      <c r="CZ175" s="372"/>
      <c r="DA175" s="372"/>
      <c r="DB175" s="372"/>
      <c r="DC175" s="372"/>
      <c r="DD175" s="372"/>
      <c r="DE175" s="372"/>
      <c r="DF175" s="372"/>
      <c r="DG175" s="372"/>
      <c r="DH175" s="372"/>
      <c r="DI175" s="372"/>
      <c r="DJ175" s="372"/>
      <c r="DK175" s="372"/>
      <c r="DL175" s="372"/>
      <c r="DM175" s="372"/>
      <c r="DN175" s="372"/>
      <c r="DO175" s="372"/>
      <c r="DP175" s="372"/>
      <c r="DQ175" s="372"/>
      <c r="DR175" s="372"/>
      <c r="DS175" s="372"/>
      <c r="DT175" s="372"/>
      <c r="DU175" s="372"/>
      <c r="DV175" s="372"/>
    </row>
    <row r="176" spans="1:126" s="385" customFormat="1" ht="38.25">
      <c r="A176" s="453">
        <v>1</v>
      </c>
      <c r="B176" s="210" t="s">
        <v>458</v>
      </c>
      <c r="C176" s="464" t="s">
        <v>459</v>
      </c>
      <c r="D176" s="206" t="s">
        <v>217</v>
      </c>
      <c r="E176" s="206"/>
      <c r="F176" s="206" t="s">
        <v>223</v>
      </c>
      <c r="G176" s="206">
        <v>1970</v>
      </c>
      <c r="H176" s="555">
        <v>487000</v>
      </c>
      <c r="I176" s="50" t="s">
        <v>519</v>
      </c>
      <c r="J176" s="572"/>
      <c r="K176" s="465" t="s">
        <v>477</v>
      </c>
      <c r="L176" s="389"/>
      <c r="M176" s="206"/>
      <c r="N176" s="137" t="s">
        <v>480</v>
      </c>
      <c r="O176" s="137" t="s">
        <v>481</v>
      </c>
      <c r="P176" s="137" t="s">
        <v>180</v>
      </c>
      <c r="Q176" s="393"/>
      <c r="R176" s="137" t="s">
        <v>482</v>
      </c>
      <c r="S176" s="137" t="s">
        <v>400</v>
      </c>
      <c r="T176" s="137" t="s">
        <v>400</v>
      </c>
      <c r="U176" s="137" t="s">
        <v>483</v>
      </c>
      <c r="V176" s="137" t="s">
        <v>484</v>
      </c>
      <c r="W176" s="137" t="s">
        <v>483</v>
      </c>
      <c r="X176" s="416">
        <v>138.75</v>
      </c>
      <c r="Y176" s="416">
        <v>127</v>
      </c>
      <c r="Z176" s="416">
        <v>423.2</v>
      </c>
      <c r="AA176" s="416">
        <v>1</v>
      </c>
      <c r="AB176" s="416" t="s">
        <v>223</v>
      </c>
      <c r="AC176" s="416" t="s">
        <v>217</v>
      </c>
      <c r="AD176" s="418" t="s">
        <v>223</v>
      </c>
      <c r="BY176" s="386"/>
      <c r="BZ176" s="386"/>
      <c r="CA176" s="386"/>
      <c r="CB176" s="386"/>
      <c r="CC176" s="386"/>
      <c r="CD176" s="386"/>
      <c r="CE176" s="386"/>
      <c r="CF176" s="386"/>
      <c r="CG176" s="386"/>
      <c r="CH176" s="386"/>
      <c r="CI176" s="386"/>
      <c r="CJ176" s="386"/>
      <c r="CK176" s="386"/>
      <c r="CL176" s="386"/>
      <c r="CM176" s="386"/>
      <c r="CN176" s="386"/>
      <c r="CO176" s="386"/>
      <c r="CP176" s="386"/>
      <c r="CQ176" s="386"/>
      <c r="CR176" s="386"/>
      <c r="CS176" s="386"/>
      <c r="CT176" s="386"/>
      <c r="CU176" s="386"/>
      <c r="CV176" s="386"/>
      <c r="CW176" s="386"/>
      <c r="CX176" s="386"/>
      <c r="CY176" s="386"/>
      <c r="CZ176" s="386"/>
      <c r="DA176" s="386"/>
      <c r="DB176" s="386"/>
      <c r="DC176" s="386"/>
      <c r="DD176" s="386"/>
      <c r="DE176" s="386"/>
      <c r="DF176" s="386"/>
      <c r="DG176" s="386"/>
      <c r="DH176" s="386"/>
      <c r="DI176" s="386"/>
      <c r="DJ176" s="386"/>
      <c r="DK176" s="386"/>
      <c r="DL176" s="386"/>
      <c r="DM176" s="386"/>
      <c r="DN176" s="386"/>
      <c r="DO176" s="386"/>
      <c r="DP176" s="386"/>
      <c r="DQ176" s="386"/>
      <c r="DR176" s="386"/>
      <c r="DS176" s="386"/>
      <c r="DT176" s="386"/>
      <c r="DU176" s="386"/>
      <c r="DV176" s="386"/>
    </row>
    <row r="177" spans="1:126" s="385" customFormat="1" ht="102">
      <c r="A177" s="454">
        <v>2</v>
      </c>
      <c r="B177" s="211" t="s">
        <v>460</v>
      </c>
      <c r="C177" s="211" t="s">
        <v>461</v>
      </c>
      <c r="D177" s="50" t="s">
        <v>217</v>
      </c>
      <c r="E177" s="50"/>
      <c r="F177" s="50" t="s">
        <v>223</v>
      </c>
      <c r="G177" s="50">
        <v>1983</v>
      </c>
      <c r="H177" s="145">
        <v>1487000</v>
      </c>
      <c r="I177" s="50" t="s">
        <v>519</v>
      </c>
      <c r="J177" s="50" t="s">
        <v>478</v>
      </c>
      <c r="K177" s="466" t="s">
        <v>477</v>
      </c>
      <c r="L177" s="421"/>
      <c r="M177" s="50"/>
      <c r="N177" s="50" t="s">
        <v>480</v>
      </c>
      <c r="O177" s="50" t="s">
        <v>481</v>
      </c>
      <c r="P177" s="50" t="s">
        <v>180</v>
      </c>
      <c r="Q177" s="395"/>
      <c r="R177" s="50" t="s">
        <v>482</v>
      </c>
      <c r="S177" s="50" t="s">
        <v>400</v>
      </c>
      <c r="T177" s="50" t="s">
        <v>400</v>
      </c>
      <c r="U177" s="50" t="s">
        <v>483</v>
      </c>
      <c r="V177" s="50" t="s">
        <v>485</v>
      </c>
      <c r="W177" s="50" t="s">
        <v>483</v>
      </c>
      <c r="X177" s="395">
        <v>233.35</v>
      </c>
      <c r="Y177" s="395">
        <v>450</v>
      </c>
      <c r="Z177" s="395">
        <v>1744.4</v>
      </c>
      <c r="AA177" s="395">
        <v>2</v>
      </c>
      <c r="AB177" s="395" t="s">
        <v>217</v>
      </c>
      <c r="AC177" s="395" t="s">
        <v>217</v>
      </c>
      <c r="AD177" s="422" t="s">
        <v>223</v>
      </c>
      <c r="BY177" s="386"/>
      <c r="BZ177" s="386"/>
      <c r="CA177" s="386"/>
      <c r="CB177" s="386"/>
      <c r="CC177" s="386"/>
      <c r="CD177" s="386"/>
      <c r="CE177" s="386"/>
      <c r="CF177" s="386"/>
      <c r="CG177" s="386"/>
      <c r="CH177" s="386"/>
      <c r="CI177" s="386"/>
      <c r="CJ177" s="386"/>
      <c r="CK177" s="386"/>
      <c r="CL177" s="386"/>
      <c r="CM177" s="386"/>
      <c r="CN177" s="386"/>
      <c r="CO177" s="386"/>
      <c r="CP177" s="386"/>
      <c r="CQ177" s="386"/>
      <c r="CR177" s="386"/>
      <c r="CS177" s="386"/>
      <c r="CT177" s="386"/>
      <c r="CU177" s="386"/>
      <c r="CV177" s="386"/>
      <c r="CW177" s="386"/>
      <c r="CX177" s="386"/>
      <c r="CY177" s="386"/>
      <c r="CZ177" s="386"/>
      <c r="DA177" s="386"/>
      <c r="DB177" s="386"/>
      <c r="DC177" s="386"/>
      <c r="DD177" s="386"/>
      <c r="DE177" s="386"/>
      <c r="DF177" s="386"/>
      <c r="DG177" s="386"/>
      <c r="DH177" s="386"/>
      <c r="DI177" s="386"/>
      <c r="DJ177" s="386"/>
      <c r="DK177" s="386"/>
      <c r="DL177" s="386"/>
      <c r="DM177" s="386"/>
      <c r="DN177" s="386"/>
      <c r="DO177" s="386"/>
      <c r="DP177" s="386"/>
      <c r="DQ177" s="386"/>
      <c r="DR177" s="386"/>
      <c r="DS177" s="386"/>
      <c r="DT177" s="386"/>
      <c r="DU177" s="386"/>
      <c r="DV177" s="386"/>
    </row>
    <row r="178" spans="1:126" s="385" customFormat="1" ht="25.5">
      <c r="A178" s="454">
        <v>3</v>
      </c>
      <c r="B178" s="50" t="s">
        <v>462</v>
      </c>
      <c r="C178" s="50"/>
      <c r="D178" s="50" t="s">
        <v>217</v>
      </c>
      <c r="E178" s="50"/>
      <c r="F178" s="50" t="s">
        <v>223</v>
      </c>
      <c r="G178" s="50">
        <v>2008</v>
      </c>
      <c r="H178" s="145">
        <v>102843.5</v>
      </c>
      <c r="I178" s="137" t="s">
        <v>77</v>
      </c>
      <c r="J178" s="50"/>
      <c r="K178" s="466" t="s">
        <v>477</v>
      </c>
      <c r="L178" s="421"/>
      <c r="M178" s="50"/>
      <c r="N178" s="467"/>
      <c r="O178" s="50"/>
      <c r="P178" s="50"/>
      <c r="Q178" s="395"/>
      <c r="R178" s="50"/>
      <c r="S178" s="50"/>
      <c r="T178" s="50"/>
      <c r="U178" s="50"/>
      <c r="V178" s="50"/>
      <c r="W178" s="50"/>
      <c r="X178" s="395"/>
      <c r="Y178" s="399"/>
      <c r="Z178" s="395"/>
      <c r="AA178" s="577"/>
      <c r="AB178" s="577"/>
      <c r="AC178" s="395"/>
      <c r="AD178" s="422"/>
      <c r="BY178" s="386"/>
      <c r="BZ178" s="386"/>
      <c r="CA178" s="386"/>
      <c r="CB178" s="386"/>
      <c r="CC178" s="386"/>
      <c r="CD178" s="386"/>
      <c r="CE178" s="386"/>
      <c r="CF178" s="386"/>
      <c r="CG178" s="386"/>
      <c r="CH178" s="386"/>
      <c r="CI178" s="386"/>
      <c r="CJ178" s="386"/>
      <c r="CK178" s="386"/>
      <c r="CL178" s="386"/>
      <c r="CM178" s="386"/>
      <c r="CN178" s="386"/>
      <c r="CO178" s="386"/>
      <c r="CP178" s="386"/>
      <c r="CQ178" s="386"/>
      <c r="CR178" s="386"/>
      <c r="CS178" s="386"/>
      <c r="CT178" s="386"/>
      <c r="CU178" s="386"/>
      <c r="CV178" s="386"/>
      <c r="CW178" s="386"/>
      <c r="CX178" s="386"/>
      <c r="CY178" s="386"/>
      <c r="CZ178" s="386"/>
      <c r="DA178" s="386"/>
      <c r="DB178" s="386"/>
      <c r="DC178" s="386"/>
      <c r="DD178" s="386"/>
      <c r="DE178" s="386"/>
      <c r="DF178" s="386"/>
      <c r="DG178" s="386"/>
      <c r="DH178" s="386"/>
      <c r="DI178" s="386"/>
      <c r="DJ178" s="386"/>
      <c r="DK178" s="386"/>
      <c r="DL178" s="386"/>
      <c r="DM178" s="386"/>
      <c r="DN178" s="386"/>
      <c r="DO178" s="386"/>
      <c r="DP178" s="386"/>
      <c r="DQ178" s="386"/>
      <c r="DR178" s="386"/>
      <c r="DS178" s="386"/>
      <c r="DT178" s="386"/>
      <c r="DU178" s="386"/>
      <c r="DV178" s="386"/>
    </row>
    <row r="179" spans="1:126" s="385" customFormat="1" ht="25.5">
      <c r="A179" s="454">
        <v>4</v>
      </c>
      <c r="B179" s="211" t="s">
        <v>463</v>
      </c>
      <c r="C179" s="50"/>
      <c r="D179" s="50" t="s">
        <v>217</v>
      </c>
      <c r="E179" s="50"/>
      <c r="F179" s="50" t="s">
        <v>223</v>
      </c>
      <c r="G179" s="50">
        <v>2009</v>
      </c>
      <c r="H179" s="145">
        <v>19398</v>
      </c>
      <c r="I179" s="137" t="s">
        <v>77</v>
      </c>
      <c r="J179" s="50"/>
      <c r="K179" s="466" t="s">
        <v>477</v>
      </c>
      <c r="L179" s="421"/>
      <c r="M179" s="50"/>
      <c r="N179" s="467"/>
      <c r="O179" s="50"/>
      <c r="P179" s="50"/>
      <c r="Q179" s="395"/>
      <c r="R179" s="50"/>
      <c r="S179" s="50"/>
      <c r="T179" s="50"/>
      <c r="U179" s="50"/>
      <c r="V179" s="50"/>
      <c r="W179" s="50"/>
      <c r="X179" s="395"/>
      <c r="Y179" s="399"/>
      <c r="Z179" s="395"/>
      <c r="AA179" s="577"/>
      <c r="AB179" s="577"/>
      <c r="AC179" s="395"/>
      <c r="AD179" s="422"/>
      <c r="BY179" s="386"/>
      <c r="BZ179" s="386"/>
      <c r="CA179" s="386"/>
      <c r="CB179" s="386"/>
      <c r="CC179" s="386"/>
      <c r="CD179" s="386"/>
      <c r="CE179" s="386"/>
      <c r="CF179" s="386"/>
      <c r="CG179" s="386"/>
      <c r="CH179" s="386"/>
      <c r="CI179" s="386"/>
      <c r="CJ179" s="386"/>
      <c r="CK179" s="386"/>
      <c r="CL179" s="386"/>
      <c r="CM179" s="386"/>
      <c r="CN179" s="386"/>
      <c r="CO179" s="386"/>
      <c r="CP179" s="386"/>
      <c r="CQ179" s="386"/>
      <c r="CR179" s="386"/>
      <c r="CS179" s="386"/>
      <c r="CT179" s="386"/>
      <c r="CU179" s="386"/>
      <c r="CV179" s="386"/>
      <c r="CW179" s="386"/>
      <c r="CX179" s="386"/>
      <c r="CY179" s="386"/>
      <c r="CZ179" s="386"/>
      <c r="DA179" s="386"/>
      <c r="DB179" s="386"/>
      <c r="DC179" s="386"/>
      <c r="DD179" s="386"/>
      <c r="DE179" s="386"/>
      <c r="DF179" s="386"/>
      <c r="DG179" s="386"/>
      <c r="DH179" s="386"/>
      <c r="DI179" s="386"/>
      <c r="DJ179" s="386"/>
      <c r="DK179" s="386"/>
      <c r="DL179" s="386"/>
      <c r="DM179" s="386"/>
      <c r="DN179" s="386"/>
      <c r="DO179" s="386"/>
      <c r="DP179" s="386"/>
      <c r="DQ179" s="386"/>
      <c r="DR179" s="386"/>
      <c r="DS179" s="386"/>
      <c r="DT179" s="386"/>
      <c r="DU179" s="386"/>
      <c r="DV179" s="386"/>
    </row>
    <row r="180" spans="1:126" s="385" customFormat="1" ht="63.75">
      <c r="A180" s="454">
        <v>5</v>
      </c>
      <c r="B180" s="211" t="s">
        <v>464</v>
      </c>
      <c r="C180" s="50"/>
      <c r="D180" s="50" t="s">
        <v>217</v>
      </c>
      <c r="E180" s="50"/>
      <c r="F180" s="50" t="s">
        <v>223</v>
      </c>
      <c r="G180" s="50">
        <v>2008</v>
      </c>
      <c r="H180" s="145">
        <v>218959.41</v>
      </c>
      <c r="I180" s="137" t="s">
        <v>77</v>
      </c>
      <c r="J180" s="468" t="s">
        <v>478</v>
      </c>
      <c r="K180" s="466" t="s">
        <v>479</v>
      </c>
      <c r="L180" s="421"/>
      <c r="M180" s="50"/>
      <c r="N180" s="467"/>
      <c r="O180" s="50"/>
      <c r="P180" s="50"/>
      <c r="Q180" s="395"/>
      <c r="R180" s="50"/>
      <c r="S180" s="50"/>
      <c r="T180" s="50"/>
      <c r="U180" s="50"/>
      <c r="V180" s="50"/>
      <c r="W180" s="50"/>
      <c r="X180" s="395"/>
      <c r="Y180" s="399"/>
      <c r="Z180" s="395"/>
      <c r="AA180" s="577"/>
      <c r="AB180" s="577"/>
      <c r="AC180" s="395"/>
      <c r="AD180" s="422"/>
      <c r="BY180" s="386"/>
      <c r="BZ180" s="386"/>
      <c r="CA180" s="386"/>
      <c r="CB180" s="386"/>
      <c r="CC180" s="386"/>
      <c r="CD180" s="386"/>
      <c r="CE180" s="386"/>
      <c r="CF180" s="386"/>
      <c r="CG180" s="386"/>
      <c r="CH180" s="386"/>
      <c r="CI180" s="386"/>
      <c r="CJ180" s="386"/>
      <c r="CK180" s="386"/>
      <c r="CL180" s="386"/>
      <c r="CM180" s="386"/>
      <c r="CN180" s="386"/>
      <c r="CO180" s="386"/>
      <c r="CP180" s="386"/>
      <c r="CQ180" s="386"/>
      <c r="CR180" s="386"/>
      <c r="CS180" s="386"/>
      <c r="CT180" s="386"/>
      <c r="CU180" s="386"/>
      <c r="CV180" s="386"/>
      <c r="CW180" s="386"/>
      <c r="CX180" s="386"/>
      <c r="CY180" s="386"/>
      <c r="CZ180" s="386"/>
      <c r="DA180" s="386"/>
      <c r="DB180" s="386"/>
      <c r="DC180" s="386"/>
      <c r="DD180" s="386"/>
      <c r="DE180" s="386"/>
      <c r="DF180" s="386"/>
      <c r="DG180" s="386"/>
      <c r="DH180" s="386"/>
      <c r="DI180" s="386"/>
      <c r="DJ180" s="386"/>
      <c r="DK180" s="386"/>
      <c r="DL180" s="386"/>
      <c r="DM180" s="386"/>
      <c r="DN180" s="386"/>
      <c r="DO180" s="386"/>
      <c r="DP180" s="386"/>
      <c r="DQ180" s="386"/>
      <c r="DR180" s="386"/>
      <c r="DS180" s="386"/>
      <c r="DT180" s="386"/>
      <c r="DU180" s="386"/>
      <c r="DV180" s="386"/>
    </row>
    <row r="181" spans="1:126" s="385" customFormat="1" ht="25.5">
      <c r="A181" s="454">
        <v>6</v>
      </c>
      <c r="B181" s="211" t="s">
        <v>465</v>
      </c>
      <c r="C181" s="50"/>
      <c r="D181" s="50" t="s">
        <v>217</v>
      </c>
      <c r="E181" s="50"/>
      <c r="F181" s="50" t="s">
        <v>223</v>
      </c>
      <c r="G181" s="50">
        <v>2009</v>
      </c>
      <c r="H181" s="145">
        <v>13882.73</v>
      </c>
      <c r="I181" s="137" t="s">
        <v>77</v>
      </c>
      <c r="J181" s="50"/>
      <c r="K181" s="466" t="s">
        <v>477</v>
      </c>
      <c r="L181" s="421"/>
      <c r="M181" s="50"/>
      <c r="N181" s="467"/>
      <c r="O181" s="50"/>
      <c r="P181" s="50"/>
      <c r="Q181" s="395"/>
      <c r="R181" s="50"/>
      <c r="S181" s="50"/>
      <c r="T181" s="50"/>
      <c r="U181" s="50"/>
      <c r="V181" s="50"/>
      <c r="W181" s="50"/>
      <c r="X181" s="395"/>
      <c r="Y181" s="399"/>
      <c r="Z181" s="395"/>
      <c r="AA181" s="577"/>
      <c r="AB181" s="577"/>
      <c r="AC181" s="395"/>
      <c r="AD181" s="422"/>
      <c r="BY181" s="386"/>
      <c r="BZ181" s="386"/>
      <c r="CA181" s="386"/>
      <c r="CB181" s="386"/>
      <c r="CC181" s="386"/>
      <c r="CD181" s="386"/>
      <c r="CE181" s="386"/>
      <c r="CF181" s="386"/>
      <c r="CG181" s="386"/>
      <c r="CH181" s="386"/>
      <c r="CI181" s="386"/>
      <c r="CJ181" s="386"/>
      <c r="CK181" s="386"/>
      <c r="CL181" s="386"/>
      <c r="CM181" s="386"/>
      <c r="CN181" s="386"/>
      <c r="CO181" s="386"/>
      <c r="CP181" s="386"/>
      <c r="CQ181" s="386"/>
      <c r="CR181" s="386"/>
      <c r="CS181" s="386"/>
      <c r="CT181" s="386"/>
      <c r="CU181" s="386"/>
      <c r="CV181" s="386"/>
      <c r="CW181" s="386"/>
      <c r="CX181" s="386"/>
      <c r="CY181" s="386"/>
      <c r="CZ181" s="386"/>
      <c r="DA181" s="386"/>
      <c r="DB181" s="386"/>
      <c r="DC181" s="386"/>
      <c r="DD181" s="386"/>
      <c r="DE181" s="386"/>
      <c r="DF181" s="386"/>
      <c r="DG181" s="386"/>
      <c r="DH181" s="386"/>
      <c r="DI181" s="386"/>
      <c r="DJ181" s="386"/>
      <c r="DK181" s="386"/>
      <c r="DL181" s="386"/>
      <c r="DM181" s="386"/>
      <c r="DN181" s="386"/>
      <c r="DO181" s="386"/>
      <c r="DP181" s="386"/>
      <c r="DQ181" s="386"/>
      <c r="DR181" s="386"/>
      <c r="DS181" s="386"/>
      <c r="DT181" s="386"/>
      <c r="DU181" s="386"/>
      <c r="DV181" s="386"/>
    </row>
    <row r="182" spans="1:126" s="385" customFormat="1" ht="76.5">
      <c r="A182" s="454">
        <v>7</v>
      </c>
      <c r="B182" s="211" t="s">
        <v>466</v>
      </c>
      <c r="C182" s="50"/>
      <c r="D182" s="50" t="s">
        <v>217</v>
      </c>
      <c r="E182" s="50"/>
      <c r="F182" s="50" t="s">
        <v>223</v>
      </c>
      <c r="G182" s="50" t="s">
        <v>1191</v>
      </c>
      <c r="H182" s="145">
        <f>259687.64+2473787.32</f>
        <v>2733474.96</v>
      </c>
      <c r="I182" s="137" t="s">
        <v>77</v>
      </c>
      <c r="J182" s="50"/>
      <c r="K182" s="466" t="s">
        <v>477</v>
      </c>
      <c r="L182" s="421" t="s">
        <v>1190</v>
      </c>
      <c r="M182" s="50"/>
      <c r="N182" s="467"/>
      <c r="O182" s="50"/>
      <c r="P182" s="50"/>
      <c r="Q182" s="395"/>
      <c r="R182" s="50"/>
      <c r="S182" s="50"/>
      <c r="T182" s="50"/>
      <c r="U182" s="50"/>
      <c r="V182" s="50"/>
      <c r="W182" s="50"/>
      <c r="X182" s="395"/>
      <c r="Y182" s="399"/>
      <c r="Z182" s="395"/>
      <c r="AA182" s="577"/>
      <c r="AB182" s="577"/>
      <c r="AC182" s="395"/>
      <c r="AD182" s="422"/>
      <c r="BY182" s="386"/>
      <c r="BZ182" s="386"/>
      <c r="CA182" s="386"/>
      <c r="CB182" s="386"/>
      <c r="CC182" s="386"/>
      <c r="CD182" s="386"/>
      <c r="CE182" s="386"/>
      <c r="CF182" s="386"/>
      <c r="CG182" s="386"/>
      <c r="CH182" s="386"/>
      <c r="CI182" s="386"/>
      <c r="CJ182" s="386"/>
      <c r="CK182" s="386"/>
      <c r="CL182" s="386"/>
      <c r="CM182" s="386"/>
      <c r="CN182" s="386"/>
      <c r="CO182" s="386"/>
      <c r="CP182" s="386"/>
      <c r="CQ182" s="386"/>
      <c r="CR182" s="386"/>
      <c r="CS182" s="386"/>
      <c r="CT182" s="386"/>
      <c r="CU182" s="386"/>
      <c r="CV182" s="386"/>
      <c r="CW182" s="386"/>
      <c r="CX182" s="386"/>
      <c r="CY182" s="386"/>
      <c r="CZ182" s="386"/>
      <c r="DA182" s="386"/>
      <c r="DB182" s="386"/>
      <c r="DC182" s="386"/>
      <c r="DD182" s="386"/>
      <c r="DE182" s="386"/>
      <c r="DF182" s="386"/>
      <c r="DG182" s="386"/>
      <c r="DH182" s="386"/>
      <c r="DI182" s="386"/>
      <c r="DJ182" s="386"/>
      <c r="DK182" s="386"/>
      <c r="DL182" s="386"/>
      <c r="DM182" s="386"/>
      <c r="DN182" s="386"/>
      <c r="DO182" s="386"/>
      <c r="DP182" s="386"/>
      <c r="DQ182" s="386"/>
      <c r="DR182" s="386"/>
      <c r="DS182" s="386"/>
      <c r="DT182" s="386"/>
      <c r="DU182" s="386"/>
      <c r="DV182" s="386"/>
    </row>
    <row r="183" spans="1:126" s="385" customFormat="1" ht="38.25">
      <c r="A183" s="454">
        <v>8</v>
      </c>
      <c r="B183" s="211" t="s">
        <v>467</v>
      </c>
      <c r="C183" s="50"/>
      <c r="D183" s="211" t="s">
        <v>468</v>
      </c>
      <c r="E183" s="50"/>
      <c r="F183" s="50" t="s">
        <v>223</v>
      </c>
      <c r="G183" s="50">
        <v>2009</v>
      </c>
      <c r="H183" s="145">
        <v>599445.57</v>
      </c>
      <c r="I183" s="137" t="s">
        <v>77</v>
      </c>
      <c r="J183" s="50"/>
      <c r="K183" s="466" t="s">
        <v>479</v>
      </c>
      <c r="L183" s="421"/>
      <c r="M183" s="50"/>
      <c r="N183" s="467"/>
      <c r="O183" s="50"/>
      <c r="P183" s="50"/>
      <c r="Q183" s="395"/>
      <c r="R183" s="50"/>
      <c r="S183" s="50"/>
      <c r="T183" s="50"/>
      <c r="U183" s="50"/>
      <c r="V183" s="50"/>
      <c r="W183" s="50"/>
      <c r="X183" s="395"/>
      <c r="Y183" s="399"/>
      <c r="Z183" s="395"/>
      <c r="AA183" s="577"/>
      <c r="AB183" s="577"/>
      <c r="AC183" s="395"/>
      <c r="AD183" s="422"/>
      <c r="BY183" s="386"/>
      <c r="BZ183" s="386"/>
      <c r="CA183" s="386"/>
      <c r="CB183" s="386"/>
      <c r="CC183" s="386"/>
      <c r="CD183" s="386"/>
      <c r="CE183" s="386"/>
      <c r="CF183" s="386"/>
      <c r="CG183" s="386"/>
      <c r="CH183" s="386"/>
      <c r="CI183" s="386"/>
      <c r="CJ183" s="386"/>
      <c r="CK183" s="386"/>
      <c r="CL183" s="386"/>
      <c r="CM183" s="386"/>
      <c r="CN183" s="386"/>
      <c r="CO183" s="386"/>
      <c r="CP183" s="386"/>
      <c r="CQ183" s="386"/>
      <c r="CR183" s="386"/>
      <c r="CS183" s="386"/>
      <c r="CT183" s="386"/>
      <c r="CU183" s="386"/>
      <c r="CV183" s="386"/>
      <c r="CW183" s="386"/>
      <c r="CX183" s="386"/>
      <c r="CY183" s="386"/>
      <c r="CZ183" s="386"/>
      <c r="DA183" s="386"/>
      <c r="DB183" s="386"/>
      <c r="DC183" s="386"/>
      <c r="DD183" s="386"/>
      <c r="DE183" s="386"/>
      <c r="DF183" s="386"/>
      <c r="DG183" s="386"/>
      <c r="DH183" s="386"/>
      <c r="DI183" s="386"/>
      <c r="DJ183" s="386"/>
      <c r="DK183" s="386"/>
      <c r="DL183" s="386"/>
      <c r="DM183" s="386"/>
      <c r="DN183" s="386"/>
      <c r="DO183" s="386"/>
      <c r="DP183" s="386"/>
      <c r="DQ183" s="386"/>
      <c r="DR183" s="386"/>
      <c r="DS183" s="386"/>
      <c r="DT183" s="386"/>
      <c r="DU183" s="386"/>
      <c r="DV183" s="386"/>
    </row>
    <row r="184" spans="1:126" s="385" customFormat="1" ht="25.5">
      <c r="A184" s="454">
        <v>9</v>
      </c>
      <c r="B184" s="211" t="s">
        <v>469</v>
      </c>
      <c r="C184" s="50"/>
      <c r="D184" s="50" t="s">
        <v>217</v>
      </c>
      <c r="E184" s="50"/>
      <c r="F184" s="50" t="s">
        <v>223</v>
      </c>
      <c r="G184" s="50">
        <v>2001</v>
      </c>
      <c r="H184" s="145">
        <v>135485.97</v>
      </c>
      <c r="I184" s="137" t="s">
        <v>77</v>
      </c>
      <c r="J184" s="50"/>
      <c r="K184" s="420" t="s">
        <v>479</v>
      </c>
      <c r="L184" s="421"/>
      <c r="M184" s="50"/>
      <c r="N184" s="467"/>
      <c r="O184" s="50"/>
      <c r="P184" s="50"/>
      <c r="Q184" s="395"/>
      <c r="R184" s="50"/>
      <c r="S184" s="50"/>
      <c r="T184" s="50"/>
      <c r="U184" s="50"/>
      <c r="V184" s="50"/>
      <c r="W184" s="50"/>
      <c r="X184" s="395"/>
      <c r="Y184" s="399"/>
      <c r="Z184" s="395"/>
      <c r="AA184" s="577"/>
      <c r="AB184" s="577"/>
      <c r="AC184" s="395"/>
      <c r="AD184" s="422"/>
      <c r="BY184" s="386"/>
      <c r="BZ184" s="386"/>
      <c r="CA184" s="386"/>
      <c r="CB184" s="386"/>
      <c r="CC184" s="386"/>
      <c r="CD184" s="386"/>
      <c r="CE184" s="386"/>
      <c r="CF184" s="386"/>
      <c r="CG184" s="386"/>
      <c r="CH184" s="386"/>
      <c r="CI184" s="386"/>
      <c r="CJ184" s="386"/>
      <c r="CK184" s="386"/>
      <c r="CL184" s="386"/>
      <c r="CM184" s="386"/>
      <c r="CN184" s="386"/>
      <c r="CO184" s="386"/>
      <c r="CP184" s="386"/>
      <c r="CQ184" s="386"/>
      <c r="CR184" s="386"/>
      <c r="CS184" s="386"/>
      <c r="CT184" s="386"/>
      <c r="CU184" s="386"/>
      <c r="CV184" s="386"/>
      <c r="CW184" s="386"/>
      <c r="CX184" s="386"/>
      <c r="CY184" s="386"/>
      <c r="CZ184" s="386"/>
      <c r="DA184" s="386"/>
      <c r="DB184" s="386"/>
      <c r="DC184" s="386"/>
      <c r="DD184" s="386"/>
      <c r="DE184" s="386"/>
      <c r="DF184" s="386"/>
      <c r="DG184" s="386"/>
      <c r="DH184" s="386"/>
      <c r="DI184" s="386"/>
      <c r="DJ184" s="386"/>
      <c r="DK184" s="386"/>
      <c r="DL184" s="386"/>
      <c r="DM184" s="386"/>
      <c r="DN184" s="386"/>
      <c r="DO184" s="386"/>
      <c r="DP184" s="386"/>
      <c r="DQ184" s="386"/>
      <c r="DR184" s="386"/>
      <c r="DS184" s="386"/>
      <c r="DT184" s="386"/>
      <c r="DU184" s="386"/>
      <c r="DV184" s="386"/>
    </row>
    <row r="185" spans="1:126" s="583" customFormat="1" ht="25.5">
      <c r="A185" s="454">
        <v>10</v>
      </c>
      <c r="B185" s="50" t="s">
        <v>470</v>
      </c>
      <c r="C185" s="50"/>
      <c r="D185" s="50" t="s">
        <v>217</v>
      </c>
      <c r="E185" s="50"/>
      <c r="F185" s="50" t="s">
        <v>223</v>
      </c>
      <c r="G185" s="50">
        <v>2008</v>
      </c>
      <c r="H185" s="145">
        <v>79307.62</v>
      </c>
      <c r="I185" s="137" t="s">
        <v>77</v>
      </c>
      <c r="J185" s="467"/>
      <c r="K185" s="420" t="s">
        <v>479</v>
      </c>
      <c r="L185" s="578"/>
      <c r="M185" s="467"/>
      <c r="N185" s="467"/>
      <c r="O185" s="467"/>
      <c r="P185" s="467"/>
      <c r="Q185" s="579"/>
      <c r="R185" s="467"/>
      <c r="S185" s="467"/>
      <c r="T185" s="467"/>
      <c r="U185" s="467"/>
      <c r="V185" s="467"/>
      <c r="W185" s="467"/>
      <c r="X185" s="579"/>
      <c r="Y185" s="580"/>
      <c r="Z185" s="579"/>
      <c r="AA185" s="581"/>
      <c r="AB185" s="581"/>
      <c r="AC185" s="579"/>
      <c r="AD185" s="582"/>
      <c r="BY185" s="584"/>
      <c r="BZ185" s="584"/>
      <c r="CA185" s="584"/>
      <c r="CB185" s="584"/>
      <c r="CC185" s="584"/>
      <c r="CD185" s="584"/>
      <c r="CE185" s="584"/>
      <c r="CF185" s="584"/>
      <c r="CG185" s="584"/>
      <c r="CH185" s="584"/>
      <c r="CI185" s="584"/>
      <c r="CJ185" s="584"/>
      <c r="CK185" s="584"/>
      <c r="CL185" s="584"/>
      <c r="CM185" s="584"/>
      <c r="CN185" s="584"/>
      <c r="CO185" s="584"/>
      <c r="CP185" s="584"/>
      <c r="CQ185" s="584"/>
      <c r="CR185" s="584"/>
      <c r="CS185" s="584"/>
      <c r="CT185" s="584"/>
      <c r="CU185" s="584"/>
      <c r="CV185" s="584"/>
      <c r="CW185" s="584"/>
      <c r="CX185" s="584"/>
      <c r="CY185" s="584"/>
      <c r="CZ185" s="584"/>
      <c r="DA185" s="584"/>
      <c r="DB185" s="584"/>
      <c r="DC185" s="584"/>
      <c r="DD185" s="584"/>
      <c r="DE185" s="584"/>
      <c r="DF185" s="584"/>
      <c r="DG185" s="584"/>
      <c r="DH185" s="584"/>
      <c r="DI185" s="584"/>
      <c r="DJ185" s="584"/>
      <c r="DK185" s="584"/>
      <c r="DL185" s="584"/>
      <c r="DM185" s="584"/>
      <c r="DN185" s="584"/>
      <c r="DO185" s="584"/>
      <c r="DP185" s="584"/>
      <c r="DQ185" s="584"/>
      <c r="DR185" s="584"/>
      <c r="DS185" s="584"/>
      <c r="DT185" s="584"/>
      <c r="DU185" s="584"/>
      <c r="DV185" s="584"/>
    </row>
    <row r="186" spans="1:126" s="583" customFormat="1" ht="25.5">
      <c r="A186" s="454">
        <v>11</v>
      </c>
      <c r="B186" s="50" t="s">
        <v>471</v>
      </c>
      <c r="C186" s="50"/>
      <c r="D186" s="50" t="s">
        <v>217</v>
      </c>
      <c r="E186" s="50"/>
      <c r="F186" s="50" t="s">
        <v>223</v>
      </c>
      <c r="G186" s="50">
        <v>2008</v>
      </c>
      <c r="H186" s="145">
        <v>57701</v>
      </c>
      <c r="I186" s="137" t="s">
        <v>77</v>
      </c>
      <c r="J186" s="467"/>
      <c r="K186" s="420" t="s">
        <v>479</v>
      </c>
      <c r="L186" s="578"/>
      <c r="M186" s="467"/>
      <c r="N186" s="467"/>
      <c r="O186" s="467"/>
      <c r="P186" s="467"/>
      <c r="Q186" s="579"/>
      <c r="R186" s="467"/>
      <c r="S186" s="467"/>
      <c r="T186" s="467"/>
      <c r="U186" s="467"/>
      <c r="V186" s="467"/>
      <c r="W186" s="467"/>
      <c r="X186" s="579"/>
      <c r="Y186" s="580"/>
      <c r="Z186" s="579"/>
      <c r="AA186" s="581"/>
      <c r="AB186" s="581"/>
      <c r="AC186" s="579"/>
      <c r="AD186" s="582"/>
      <c r="BY186" s="584"/>
      <c r="BZ186" s="584"/>
      <c r="CA186" s="584"/>
      <c r="CB186" s="584"/>
      <c r="CC186" s="584"/>
      <c r="CD186" s="584"/>
      <c r="CE186" s="584"/>
      <c r="CF186" s="584"/>
      <c r="CG186" s="584"/>
      <c r="CH186" s="584"/>
      <c r="CI186" s="584"/>
      <c r="CJ186" s="584"/>
      <c r="CK186" s="584"/>
      <c r="CL186" s="584"/>
      <c r="CM186" s="584"/>
      <c r="CN186" s="584"/>
      <c r="CO186" s="584"/>
      <c r="CP186" s="584"/>
      <c r="CQ186" s="584"/>
      <c r="CR186" s="584"/>
      <c r="CS186" s="584"/>
      <c r="CT186" s="584"/>
      <c r="CU186" s="584"/>
      <c r="CV186" s="584"/>
      <c r="CW186" s="584"/>
      <c r="CX186" s="584"/>
      <c r="CY186" s="584"/>
      <c r="CZ186" s="584"/>
      <c r="DA186" s="584"/>
      <c r="DB186" s="584"/>
      <c r="DC186" s="584"/>
      <c r="DD186" s="584"/>
      <c r="DE186" s="584"/>
      <c r="DF186" s="584"/>
      <c r="DG186" s="584"/>
      <c r="DH186" s="584"/>
      <c r="DI186" s="584"/>
      <c r="DJ186" s="584"/>
      <c r="DK186" s="584"/>
      <c r="DL186" s="584"/>
      <c r="DM186" s="584"/>
      <c r="DN186" s="584"/>
      <c r="DO186" s="584"/>
      <c r="DP186" s="584"/>
      <c r="DQ186" s="584"/>
      <c r="DR186" s="584"/>
      <c r="DS186" s="584"/>
      <c r="DT186" s="584"/>
      <c r="DU186" s="584"/>
      <c r="DV186" s="584"/>
    </row>
    <row r="187" spans="1:126" s="583" customFormat="1" ht="25.5">
      <c r="A187" s="454">
        <v>12</v>
      </c>
      <c r="B187" s="50" t="s">
        <v>472</v>
      </c>
      <c r="C187" s="50"/>
      <c r="D187" s="50" t="s">
        <v>217</v>
      </c>
      <c r="E187" s="50"/>
      <c r="F187" s="50" t="s">
        <v>223</v>
      </c>
      <c r="G187" s="50">
        <v>2008</v>
      </c>
      <c r="H187" s="145">
        <v>13895.02</v>
      </c>
      <c r="I187" s="137" t="s">
        <v>77</v>
      </c>
      <c r="J187" s="467"/>
      <c r="K187" s="420" t="s">
        <v>479</v>
      </c>
      <c r="L187" s="578"/>
      <c r="M187" s="467"/>
      <c r="N187" s="467"/>
      <c r="O187" s="467"/>
      <c r="P187" s="467"/>
      <c r="Q187" s="579"/>
      <c r="R187" s="467"/>
      <c r="S187" s="467"/>
      <c r="T187" s="467"/>
      <c r="U187" s="467"/>
      <c r="V187" s="467"/>
      <c r="W187" s="467"/>
      <c r="X187" s="579"/>
      <c r="Y187" s="580"/>
      <c r="Z187" s="579"/>
      <c r="AA187" s="581"/>
      <c r="AB187" s="581"/>
      <c r="AC187" s="579"/>
      <c r="AD187" s="582"/>
      <c r="BY187" s="584"/>
      <c r="BZ187" s="584"/>
      <c r="CA187" s="584"/>
      <c r="CB187" s="584"/>
      <c r="CC187" s="584"/>
      <c r="CD187" s="584"/>
      <c r="CE187" s="584"/>
      <c r="CF187" s="584"/>
      <c r="CG187" s="584"/>
      <c r="CH187" s="584"/>
      <c r="CI187" s="584"/>
      <c r="CJ187" s="584"/>
      <c r="CK187" s="584"/>
      <c r="CL187" s="584"/>
      <c r="CM187" s="584"/>
      <c r="CN187" s="584"/>
      <c r="CO187" s="584"/>
      <c r="CP187" s="584"/>
      <c r="CQ187" s="584"/>
      <c r="CR187" s="584"/>
      <c r="CS187" s="584"/>
      <c r="CT187" s="584"/>
      <c r="CU187" s="584"/>
      <c r="CV187" s="584"/>
      <c r="CW187" s="584"/>
      <c r="CX187" s="584"/>
      <c r="CY187" s="584"/>
      <c r="CZ187" s="584"/>
      <c r="DA187" s="584"/>
      <c r="DB187" s="584"/>
      <c r="DC187" s="584"/>
      <c r="DD187" s="584"/>
      <c r="DE187" s="584"/>
      <c r="DF187" s="584"/>
      <c r="DG187" s="584"/>
      <c r="DH187" s="584"/>
      <c r="DI187" s="584"/>
      <c r="DJ187" s="584"/>
      <c r="DK187" s="584"/>
      <c r="DL187" s="584"/>
      <c r="DM187" s="584"/>
      <c r="DN187" s="584"/>
      <c r="DO187" s="584"/>
      <c r="DP187" s="584"/>
      <c r="DQ187" s="584"/>
      <c r="DR187" s="584"/>
      <c r="DS187" s="584"/>
      <c r="DT187" s="584"/>
      <c r="DU187" s="584"/>
      <c r="DV187" s="584"/>
    </row>
    <row r="188" spans="1:126" s="385" customFormat="1" ht="25.5">
      <c r="A188" s="454">
        <v>13</v>
      </c>
      <c r="B188" s="50" t="s">
        <v>473</v>
      </c>
      <c r="C188" s="50"/>
      <c r="D188" s="50" t="s">
        <v>217</v>
      </c>
      <c r="E188" s="50"/>
      <c r="F188" s="50" t="s">
        <v>223</v>
      </c>
      <c r="G188" s="50">
        <v>2008</v>
      </c>
      <c r="H188" s="145">
        <v>41926.56</v>
      </c>
      <c r="I188" s="137" t="s">
        <v>77</v>
      </c>
      <c r="J188" s="50"/>
      <c r="K188" s="420" t="s">
        <v>479</v>
      </c>
      <c r="L188" s="421"/>
      <c r="M188" s="50"/>
      <c r="N188" s="50"/>
      <c r="O188" s="50"/>
      <c r="P188" s="50"/>
      <c r="Q188" s="395"/>
      <c r="R188" s="50"/>
      <c r="S188" s="50"/>
      <c r="T188" s="50"/>
      <c r="U188" s="50"/>
      <c r="V188" s="50"/>
      <c r="W188" s="50"/>
      <c r="X188" s="395"/>
      <c r="Y188" s="399"/>
      <c r="Z188" s="395"/>
      <c r="AA188" s="577"/>
      <c r="AB188" s="577"/>
      <c r="AC188" s="395"/>
      <c r="AD188" s="422"/>
      <c r="BY188" s="386"/>
      <c r="BZ188" s="386"/>
      <c r="CA188" s="386"/>
      <c r="CB188" s="386"/>
      <c r="CC188" s="386"/>
      <c r="CD188" s="386"/>
      <c r="CE188" s="386"/>
      <c r="CF188" s="386"/>
      <c r="CG188" s="386"/>
      <c r="CH188" s="386"/>
      <c r="CI188" s="386"/>
      <c r="CJ188" s="386"/>
      <c r="CK188" s="386"/>
      <c r="CL188" s="386"/>
      <c r="CM188" s="386"/>
      <c r="CN188" s="386"/>
      <c r="CO188" s="386"/>
      <c r="CP188" s="386"/>
      <c r="CQ188" s="386"/>
      <c r="CR188" s="386"/>
      <c r="CS188" s="386"/>
      <c r="CT188" s="386"/>
      <c r="CU188" s="386"/>
      <c r="CV188" s="386"/>
      <c r="CW188" s="386"/>
      <c r="CX188" s="386"/>
      <c r="CY188" s="386"/>
      <c r="CZ188" s="386"/>
      <c r="DA188" s="386"/>
      <c r="DB188" s="386"/>
      <c r="DC188" s="386"/>
      <c r="DD188" s="386"/>
      <c r="DE188" s="386"/>
      <c r="DF188" s="386"/>
      <c r="DG188" s="386"/>
      <c r="DH188" s="386"/>
      <c r="DI188" s="386"/>
      <c r="DJ188" s="386"/>
      <c r="DK188" s="386"/>
      <c r="DL188" s="386"/>
      <c r="DM188" s="386"/>
      <c r="DN188" s="386"/>
      <c r="DO188" s="386"/>
      <c r="DP188" s="386"/>
      <c r="DQ188" s="386"/>
      <c r="DR188" s="386"/>
      <c r="DS188" s="386"/>
      <c r="DT188" s="386"/>
      <c r="DU188" s="386"/>
      <c r="DV188" s="386"/>
    </row>
    <row r="189" spans="1:126" s="583" customFormat="1" ht="25.5">
      <c r="A189" s="454">
        <v>14</v>
      </c>
      <c r="B189" s="50" t="s">
        <v>1171</v>
      </c>
      <c r="C189" s="50"/>
      <c r="D189" s="50" t="s">
        <v>217</v>
      </c>
      <c r="E189" s="50"/>
      <c r="F189" s="50" t="s">
        <v>223</v>
      </c>
      <c r="G189" s="50">
        <v>2008</v>
      </c>
      <c r="H189" s="145">
        <v>325524.66</v>
      </c>
      <c r="I189" s="137" t="s">
        <v>77</v>
      </c>
      <c r="J189" s="467"/>
      <c r="K189" s="420" t="s">
        <v>479</v>
      </c>
      <c r="L189" s="578"/>
      <c r="M189" s="467"/>
      <c r="N189" s="467"/>
      <c r="O189" s="467"/>
      <c r="P189" s="467"/>
      <c r="Q189" s="579"/>
      <c r="R189" s="467"/>
      <c r="S189" s="467"/>
      <c r="T189" s="467"/>
      <c r="U189" s="467"/>
      <c r="V189" s="467"/>
      <c r="W189" s="467"/>
      <c r="X189" s="579"/>
      <c r="Y189" s="580"/>
      <c r="Z189" s="579"/>
      <c r="AA189" s="581"/>
      <c r="AB189" s="581"/>
      <c r="AC189" s="579"/>
      <c r="AD189" s="582"/>
      <c r="BY189" s="584"/>
      <c r="BZ189" s="584"/>
      <c r="CA189" s="584"/>
      <c r="CB189" s="584"/>
      <c r="CC189" s="584"/>
      <c r="CD189" s="584"/>
      <c r="CE189" s="584"/>
      <c r="CF189" s="584"/>
      <c r="CG189" s="584"/>
      <c r="CH189" s="584"/>
      <c r="CI189" s="584"/>
      <c r="CJ189" s="584"/>
      <c r="CK189" s="584"/>
      <c r="CL189" s="584"/>
      <c r="CM189" s="584"/>
      <c r="CN189" s="584"/>
      <c r="CO189" s="584"/>
      <c r="CP189" s="584"/>
      <c r="CQ189" s="584"/>
      <c r="CR189" s="584"/>
      <c r="CS189" s="584"/>
      <c r="CT189" s="584"/>
      <c r="CU189" s="584"/>
      <c r="CV189" s="584"/>
      <c r="CW189" s="584"/>
      <c r="CX189" s="584"/>
      <c r="CY189" s="584"/>
      <c r="CZ189" s="584"/>
      <c r="DA189" s="584"/>
      <c r="DB189" s="584"/>
      <c r="DC189" s="584"/>
      <c r="DD189" s="584"/>
      <c r="DE189" s="584"/>
      <c r="DF189" s="584"/>
      <c r="DG189" s="584"/>
      <c r="DH189" s="584"/>
      <c r="DI189" s="584"/>
      <c r="DJ189" s="584"/>
      <c r="DK189" s="584"/>
      <c r="DL189" s="584"/>
      <c r="DM189" s="584"/>
      <c r="DN189" s="584"/>
      <c r="DO189" s="584"/>
      <c r="DP189" s="584"/>
      <c r="DQ189" s="584"/>
      <c r="DR189" s="584"/>
      <c r="DS189" s="584"/>
      <c r="DT189" s="584"/>
      <c r="DU189" s="584"/>
      <c r="DV189" s="584"/>
    </row>
    <row r="190" spans="1:126" s="385" customFormat="1" ht="25.5">
      <c r="A190" s="454">
        <v>15</v>
      </c>
      <c r="B190" s="50" t="s">
        <v>474</v>
      </c>
      <c r="C190" s="50"/>
      <c r="D190" s="50" t="s">
        <v>217</v>
      </c>
      <c r="E190" s="50"/>
      <c r="F190" s="50" t="s">
        <v>223</v>
      </c>
      <c r="G190" s="50">
        <v>2008</v>
      </c>
      <c r="H190" s="145">
        <v>498036.13</v>
      </c>
      <c r="I190" s="137" t="s">
        <v>77</v>
      </c>
      <c r="J190" s="50"/>
      <c r="K190" s="420" t="s">
        <v>479</v>
      </c>
      <c r="L190" s="421"/>
      <c r="M190" s="50"/>
      <c r="N190" s="50"/>
      <c r="O190" s="50"/>
      <c r="P190" s="50"/>
      <c r="Q190" s="395"/>
      <c r="R190" s="50"/>
      <c r="S190" s="50"/>
      <c r="T190" s="50"/>
      <c r="U190" s="50"/>
      <c r="V190" s="50"/>
      <c r="W190" s="50"/>
      <c r="X190" s="395"/>
      <c r="Y190" s="399"/>
      <c r="Z190" s="395"/>
      <c r="AA190" s="577"/>
      <c r="AB190" s="577"/>
      <c r="AC190" s="395"/>
      <c r="AD190" s="422"/>
      <c r="BY190" s="386"/>
      <c r="BZ190" s="386"/>
      <c r="CA190" s="386"/>
      <c r="CB190" s="386"/>
      <c r="CC190" s="386"/>
      <c r="CD190" s="386"/>
      <c r="CE190" s="386"/>
      <c r="CF190" s="386"/>
      <c r="CG190" s="386"/>
      <c r="CH190" s="386"/>
      <c r="CI190" s="386"/>
      <c r="CJ190" s="386"/>
      <c r="CK190" s="386"/>
      <c r="CL190" s="386"/>
      <c r="CM190" s="386"/>
      <c r="CN190" s="386"/>
      <c r="CO190" s="386"/>
      <c r="CP190" s="386"/>
      <c r="CQ190" s="386"/>
      <c r="CR190" s="386"/>
      <c r="CS190" s="386"/>
      <c r="CT190" s="386"/>
      <c r="CU190" s="386"/>
      <c r="CV190" s="386"/>
      <c r="CW190" s="386"/>
      <c r="CX190" s="386"/>
      <c r="CY190" s="386"/>
      <c r="CZ190" s="386"/>
      <c r="DA190" s="386"/>
      <c r="DB190" s="386"/>
      <c r="DC190" s="386"/>
      <c r="DD190" s="386"/>
      <c r="DE190" s="386"/>
      <c r="DF190" s="386"/>
      <c r="DG190" s="386"/>
      <c r="DH190" s="386"/>
      <c r="DI190" s="386"/>
      <c r="DJ190" s="386"/>
      <c r="DK190" s="386"/>
      <c r="DL190" s="386"/>
      <c r="DM190" s="386"/>
      <c r="DN190" s="386"/>
      <c r="DO190" s="386"/>
      <c r="DP190" s="386"/>
      <c r="DQ190" s="386"/>
      <c r="DR190" s="386"/>
      <c r="DS190" s="386"/>
      <c r="DT190" s="386"/>
      <c r="DU190" s="386"/>
      <c r="DV190" s="386"/>
    </row>
    <row r="191" spans="1:126" s="385" customFormat="1" ht="25.5">
      <c r="A191" s="454">
        <v>16</v>
      </c>
      <c r="B191" s="50" t="s">
        <v>475</v>
      </c>
      <c r="C191" s="50"/>
      <c r="D191" s="50" t="s">
        <v>217</v>
      </c>
      <c r="E191" s="50"/>
      <c r="F191" s="50" t="s">
        <v>223</v>
      </c>
      <c r="G191" s="50">
        <v>2008</v>
      </c>
      <c r="H191" s="145">
        <v>214067.48</v>
      </c>
      <c r="I191" s="137" t="s">
        <v>77</v>
      </c>
      <c r="J191" s="50"/>
      <c r="K191" s="420" t="s">
        <v>479</v>
      </c>
      <c r="L191" s="421"/>
      <c r="M191" s="50"/>
      <c r="N191" s="50"/>
      <c r="O191" s="50"/>
      <c r="P191" s="50"/>
      <c r="Q191" s="395"/>
      <c r="R191" s="50"/>
      <c r="S191" s="50"/>
      <c r="T191" s="50"/>
      <c r="U191" s="50"/>
      <c r="V191" s="50"/>
      <c r="W191" s="50"/>
      <c r="X191" s="395"/>
      <c r="Y191" s="399"/>
      <c r="Z191" s="395"/>
      <c r="AA191" s="577"/>
      <c r="AB191" s="577"/>
      <c r="AC191" s="395"/>
      <c r="AD191" s="422"/>
      <c r="BY191" s="386"/>
      <c r="BZ191" s="386"/>
      <c r="CA191" s="386"/>
      <c r="CB191" s="386"/>
      <c r="CC191" s="386"/>
      <c r="CD191" s="386"/>
      <c r="CE191" s="386"/>
      <c r="CF191" s="386"/>
      <c r="CG191" s="386"/>
      <c r="CH191" s="386"/>
      <c r="CI191" s="386"/>
      <c r="CJ191" s="386"/>
      <c r="CK191" s="386"/>
      <c r="CL191" s="386"/>
      <c r="CM191" s="386"/>
      <c r="CN191" s="386"/>
      <c r="CO191" s="386"/>
      <c r="CP191" s="386"/>
      <c r="CQ191" s="386"/>
      <c r="CR191" s="386"/>
      <c r="CS191" s="386"/>
      <c r="CT191" s="386"/>
      <c r="CU191" s="386"/>
      <c r="CV191" s="386"/>
      <c r="CW191" s="386"/>
      <c r="CX191" s="386"/>
      <c r="CY191" s="386"/>
      <c r="CZ191" s="386"/>
      <c r="DA191" s="386"/>
      <c r="DB191" s="386"/>
      <c r="DC191" s="386"/>
      <c r="DD191" s="386"/>
      <c r="DE191" s="386"/>
      <c r="DF191" s="386"/>
      <c r="DG191" s="386"/>
      <c r="DH191" s="386"/>
      <c r="DI191" s="386"/>
      <c r="DJ191" s="386"/>
      <c r="DK191" s="386"/>
      <c r="DL191" s="386"/>
      <c r="DM191" s="386"/>
      <c r="DN191" s="386"/>
      <c r="DO191" s="386"/>
      <c r="DP191" s="386"/>
      <c r="DQ191" s="386"/>
      <c r="DR191" s="386"/>
      <c r="DS191" s="386"/>
      <c r="DT191" s="386"/>
      <c r="DU191" s="386"/>
      <c r="DV191" s="386"/>
    </row>
    <row r="192" spans="1:126" s="583" customFormat="1" ht="25.5">
      <c r="A192" s="454">
        <v>17</v>
      </c>
      <c r="B192" s="137" t="s">
        <v>476</v>
      </c>
      <c r="C192" s="137"/>
      <c r="D192" s="137" t="s">
        <v>217</v>
      </c>
      <c r="E192" s="137"/>
      <c r="F192" s="137" t="s">
        <v>223</v>
      </c>
      <c r="G192" s="137">
        <v>2012</v>
      </c>
      <c r="H192" s="560">
        <v>15988.77</v>
      </c>
      <c r="I192" s="206" t="s">
        <v>77</v>
      </c>
      <c r="J192" s="585"/>
      <c r="K192" s="586" t="s">
        <v>479</v>
      </c>
      <c r="L192" s="587"/>
      <c r="M192" s="587"/>
      <c r="N192" s="588"/>
      <c r="O192" s="588"/>
      <c r="P192" s="588"/>
      <c r="Q192" s="589"/>
      <c r="R192" s="588"/>
      <c r="S192" s="588"/>
      <c r="T192" s="588"/>
      <c r="U192" s="588"/>
      <c r="V192" s="588"/>
      <c r="W192" s="588"/>
      <c r="X192" s="589"/>
      <c r="Y192" s="590"/>
      <c r="Z192" s="589"/>
      <c r="AA192" s="591"/>
      <c r="AB192" s="591"/>
      <c r="AC192" s="589"/>
      <c r="AD192" s="592"/>
      <c r="BY192" s="584"/>
      <c r="BZ192" s="584"/>
      <c r="CA192" s="584"/>
      <c r="CB192" s="584"/>
      <c r="CC192" s="584"/>
      <c r="CD192" s="584"/>
      <c r="CE192" s="584"/>
      <c r="CF192" s="584"/>
      <c r="CG192" s="584"/>
      <c r="CH192" s="584"/>
      <c r="CI192" s="584"/>
      <c r="CJ192" s="584"/>
      <c r="CK192" s="584"/>
      <c r="CL192" s="584"/>
      <c r="CM192" s="584"/>
      <c r="CN192" s="584"/>
      <c r="CO192" s="584"/>
      <c r="CP192" s="584"/>
      <c r="CQ192" s="584"/>
      <c r="CR192" s="584"/>
      <c r="CS192" s="584"/>
      <c r="CT192" s="584"/>
      <c r="CU192" s="584"/>
      <c r="CV192" s="584"/>
      <c r="CW192" s="584"/>
      <c r="CX192" s="584"/>
      <c r="CY192" s="584"/>
      <c r="CZ192" s="584"/>
      <c r="DA192" s="584"/>
      <c r="DB192" s="584"/>
      <c r="DC192" s="584"/>
      <c r="DD192" s="584"/>
      <c r="DE192" s="584"/>
      <c r="DF192" s="584"/>
      <c r="DG192" s="584"/>
      <c r="DH192" s="584"/>
      <c r="DI192" s="584"/>
      <c r="DJ192" s="584"/>
      <c r="DK192" s="584"/>
      <c r="DL192" s="584"/>
      <c r="DM192" s="584"/>
      <c r="DN192" s="584"/>
      <c r="DO192" s="584"/>
      <c r="DP192" s="584"/>
      <c r="DQ192" s="584"/>
      <c r="DR192" s="584"/>
      <c r="DS192" s="584"/>
      <c r="DT192" s="584"/>
      <c r="DU192" s="584"/>
      <c r="DV192" s="584"/>
    </row>
    <row r="193" spans="1:31" s="385" customFormat="1" ht="38.25">
      <c r="A193" s="50">
        <v>18</v>
      </c>
      <c r="B193" s="212" t="s">
        <v>711</v>
      </c>
      <c r="C193" s="50"/>
      <c r="D193" s="50" t="s">
        <v>217</v>
      </c>
      <c r="E193" s="50"/>
      <c r="F193" s="50" t="s">
        <v>223</v>
      </c>
      <c r="G193" s="50">
        <v>2015</v>
      </c>
      <c r="H193" s="145">
        <v>83072.99</v>
      </c>
      <c r="I193" s="50" t="s">
        <v>77</v>
      </c>
      <c r="J193" s="395"/>
      <c r="K193" s="211" t="s">
        <v>712</v>
      </c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395"/>
      <c r="Y193" s="395"/>
      <c r="Z193" s="395"/>
      <c r="AA193" s="395"/>
      <c r="AB193" s="395"/>
      <c r="AC193" s="395"/>
      <c r="AD193" s="395"/>
      <c r="AE193" s="400"/>
    </row>
    <row r="194" spans="1:31" s="385" customFormat="1" ht="25.5">
      <c r="A194" s="50">
        <v>19</v>
      </c>
      <c r="B194" s="50" t="s">
        <v>713</v>
      </c>
      <c r="C194" s="50"/>
      <c r="D194" s="50" t="s">
        <v>217</v>
      </c>
      <c r="E194" s="50"/>
      <c r="F194" s="50" t="s">
        <v>223</v>
      </c>
      <c r="G194" s="50">
        <v>2016</v>
      </c>
      <c r="H194" s="145">
        <v>99421</v>
      </c>
      <c r="I194" s="50" t="s">
        <v>77</v>
      </c>
      <c r="J194" s="395"/>
      <c r="K194" s="211" t="s">
        <v>712</v>
      </c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395"/>
      <c r="Y194" s="395"/>
      <c r="Z194" s="395"/>
      <c r="AA194" s="395"/>
      <c r="AB194" s="395"/>
      <c r="AC194" s="395"/>
      <c r="AD194" s="395"/>
      <c r="AE194" s="400"/>
    </row>
    <row r="195" spans="1:31" s="385" customFormat="1" ht="12.75">
      <c r="A195" s="603" t="s">
        <v>1174</v>
      </c>
      <c r="B195" s="603"/>
      <c r="C195" s="603"/>
      <c r="D195" s="603"/>
      <c r="E195" s="603"/>
      <c r="F195" s="206"/>
      <c r="G195" s="206"/>
      <c r="H195" s="555"/>
      <c r="I195" s="50"/>
      <c r="J195" s="395"/>
      <c r="K195" s="211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395"/>
      <c r="Y195" s="395"/>
      <c r="Z195" s="395"/>
      <c r="AA195" s="395"/>
      <c r="AB195" s="395"/>
      <c r="AC195" s="395"/>
      <c r="AD195" s="395"/>
      <c r="AE195" s="386"/>
    </row>
    <row r="196" spans="1:31" s="385" customFormat="1" ht="13.5" thickBot="1">
      <c r="A196" s="207">
        <v>1</v>
      </c>
      <c r="B196" s="207" t="s">
        <v>1175</v>
      </c>
      <c r="C196" s="207"/>
      <c r="D196" s="207"/>
      <c r="E196" s="207"/>
      <c r="F196" s="206"/>
      <c r="G196" s="206"/>
      <c r="H196" s="555">
        <v>2053398.57</v>
      </c>
      <c r="I196" s="206" t="s">
        <v>77</v>
      </c>
      <c r="K196" s="212"/>
      <c r="L196" s="389"/>
      <c r="M196" s="389"/>
      <c r="N196" s="389"/>
      <c r="O196" s="206"/>
      <c r="P196" s="206"/>
      <c r="Q196" s="206"/>
      <c r="R196" s="206"/>
      <c r="S196" s="206"/>
      <c r="T196" s="206"/>
      <c r="U196" s="206"/>
      <c r="V196" s="206"/>
      <c r="W196" s="206"/>
      <c r="X196" s="393"/>
      <c r="Y196" s="393"/>
      <c r="Z196" s="393"/>
      <c r="AA196" s="393"/>
      <c r="AB196" s="393"/>
      <c r="AC196" s="393"/>
      <c r="AD196" s="423"/>
      <c r="AE196" s="386"/>
    </row>
    <row r="197" spans="1:30" s="385" customFormat="1" ht="12.75" customHeight="1" thickBot="1">
      <c r="A197" s="207"/>
      <c r="B197" s="595" t="s">
        <v>0</v>
      </c>
      <c r="C197" s="595"/>
      <c r="D197" s="469"/>
      <c r="E197" s="469"/>
      <c r="F197" s="593"/>
      <c r="G197" s="427"/>
      <c r="H197" s="566">
        <f>SUM(H176:H196)</f>
        <v>9279829.94</v>
      </c>
      <c r="I197" s="470"/>
      <c r="J197" s="471"/>
      <c r="K197" s="472"/>
      <c r="L197" s="473"/>
      <c r="M197" s="473"/>
      <c r="N197" s="473"/>
      <c r="O197" s="471"/>
      <c r="P197" s="471"/>
      <c r="Q197" s="471"/>
      <c r="R197" s="471"/>
      <c r="S197" s="471"/>
      <c r="T197" s="471"/>
      <c r="U197" s="471"/>
      <c r="V197" s="471"/>
      <c r="W197" s="471"/>
      <c r="X197" s="471"/>
      <c r="Y197" s="471"/>
      <c r="Z197" s="471"/>
      <c r="AA197" s="471"/>
      <c r="AB197" s="471"/>
      <c r="AC197" s="471"/>
      <c r="AD197" s="472"/>
    </row>
    <row r="198" spans="1:30" s="385" customFormat="1" ht="12.75" customHeight="1" thickBot="1">
      <c r="A198" s="362"/>
      <c r="B198" s="623" t="s">
        <v>1176</v>
      </c>
      <c r="C198" s="601"/>
      <c r="D198" s="601"/>
      <c r="E198" s="601"/>
      <c r="F198" s="601"/>
      <c r="G198" s="602"/>
      <c r="H198" s="567"/>
      <c r="I198" s="363"/>
      <c r="J198" s="364"/>
      <c r="K198" s="365"/>
      <c r="L198" s="366"/>
      <c r="M198" s="366"/>
      <c r="N198" s="367"/>
      <c r="O198" s="367"/>
      <c r="P198" s="367"/>
      <c r="Q198" s="364"/>
      <c r="R198" s="364"/>
      <c r="S198" s="364"/>
      <c r="T198" s="364"/>
      <c r="U198" s="364"/>
      <c r="V198" s="364"/>
      <c r="W198" s="364"/>
      <c r="X198" s="367"/>
      <c r="Y198" s="367"/>
      <c r="Z198" s="367"/>
      <c r="AA198" s="367"/>
      <c r="AB198" s="367"/>
      <c r="AC198" s="364"/>
      <c r="AD198" s="368"/>
    </row>
    <row r="199" spans="1:76" s="385" customFormat="1" ht="51">
      <c r="A199" s="137">
        <v>1</v>
      </c>
      <c r="B199" s="137" t="s">
        <v>95</v>
      </c>
      <c r="C199" s="137"/>
      <c r="D199" s="137" t="s">
        <v>138</v>
      </c>
      <c r="E199" s="137" t="s">
        <v>139</v>
      </c>
      <c r="F199" s="137"/>
      <c r="G199" s="137" t="s">
        <v>141</v>
      </c>
      <c r="H199" s="560">
        <f>1769117.54+9380771.39</f>
        <v>11149888.93</v>
      </c>
      <c r="I199" s="137" t="s">
        <v>77</v>
      </c>
      <c r="J199" s="137"/>
      <c r="K199" s="137" t="s">
        <v>146</v>
      </c>
      <c r="L199" s="137"/>
      <c r="M199" s="137"/>
      <c r="N199" s="137" t="s">
        <v>181</v>
      </c>
      <c r="O199" s="137" t="s">
        <v>182</v>
      </c>
      <c r="P199" s="137" t="s">
        <v>183</v>
      </c>
      <c r="Q199" s="137"/>
      <c r="R199" s="137"/>
      <c r="S199" s="137"/>
      <c r="T199" s="137"/>
      <c r="U199" s="137"/>
      <c r="V199" s="137"/>
      <c r="W199" s="137"/>
      <c r="X199" s="416">
        <v>525.1</v>
      </c>
      <c r="Y199" s="416">
        <v>1504.72</v>
      </c>
      <c r="Z199" s="416">
        <v>10860</v>
      </c>
      <c r="AA199" s="416">
        <v>4</v>
      </c>
      <c r="AB199" s="416" t="s">
        <v>193</v>
      </c>
      <c r="AC199" s="416" t="s">
        <v>139</v>
      </c>
      <c r="AD199" s="416" t="s">
        <v>92</v>
      </c>
      <c r="BP199" s="386"/>
      <c r="BQ199" s="386"/>
      <c r="BR199" s="386"/>
      <c r="BS199" s="386"/>
      <c r="BT199" s="386"/>
      <c r="BU199" s="386"/>
      <c r="BV199" s="386"/>
      <c r="BW199" s="386"/>
      <c r="BX199" s="386"/>
    </row>
    <row r="200" spans="1:76" s="385" customFormat="1" ht="25.5">
      <c r="A200" s="50">
        <v>2</v>
      </c>
      <c r="B200" s="50" t="s">
        <v>1188</v>
      </c>
      <c r="C200" s="50"/>
      <c r="D200" s="50" t="s">
        <v>138</v>
      </c>
      <c r="E200" s="50" t="s">
        <v>139</v>
      </c>
      <c r="F200" s="50"/>
      <c r="G200" s="50">
        <v>2018</v>
      </c>
      <c r="H200" s="145">
        <v>43406.5</v>
      </c>
      <c r="I200" s="50" t="s">
        <v>77</v>
      </c>
      <c r="J200" s="50"/>
      <c r="K200" s="50" t="s">
        <v>146</v>
      </c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395"/>
      <c r="Y200" s="395">
        <v>82</v>
      </c>
      <c r="Z200" s="395"/>
      <c r="AA200" s="395"/>
      <c r="AB200" s="395"/>
      <c r="AC200" s="395"/>
      <c r="AD200" s="395"/>
      <c r="BP200" s="386"/>
      <c r="BQ200" s="386"/>
      <c r="BR200" s="386"/>
      <c r="BS200" s="386"/>
      <c r="BT200" s="386"/>
      <c r="BU200" s="386"/>
      <c r="BV200" s="386"/>
      <c r="BW200" s="386"/>
      <c r="BX200" s="386"/>
    </row>
    <row r="201" spans="1:76" s="385" customFormat="1" ht="13.5" thickBot="1">
      <c r="A201" s="207"/>
      <c r="B201" s="207"/>
      <c r="C201" s="207"/>
      <c r="D201" s="207"/>
      <c r="E201" s="207"/>
      <c r="F201" s="207"/>
      <c r="G201" s="207"/>
      <c r="H201" s="561">
        <f>SUM(H199:H200)</f>
        <v>11193295.43</v>
      </c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427"/>
      <c r="Y201" s="427"/>
      <c r="Z201" s="427"/>
      <c r="AA201" s="427"/>
      <c r="AB201" s="427"/>
      <c r="AC201" s="427"/>
      <c r="AD201" s="427"/>
      <c r="BP201" s="386"/>
      <c r="BQ201" s="386"/>
      <c r="BR201" s="386"/>
      <c r="BS201" s="386"/>
      <c r="BT201" s="386"/>
      <c r="BU201" s="386"/>
      <c r="BV201" s="386"/>
      <c r="BW201" s="386"/>
      <c r="BX201" s="386"/>
    </row>
    <row r="202" spans="1:30" s="385" customFormat="1" ht="18" customHeight="1" thickBot="1">
      <c r="A202" s="597" t="s">
        <v>47</v>
      </c>
      <c r="B202" s="601"/>
      <c r="C202" s="602"/>
      <c r="D202" s="474"/>
      <c r="E202" s="474"/>
      <c r="F202" s="474"/>
      <c r="G202" s="438"/>
      <c r="H202" s="567">
        <f>SUM(H197,H174,H169,H160,H157,H152,H149,H141,H120,H116,H111,H103,H97,H91,H201)</f>
        <v>111261621.69</v>
      </c>
      <c r="I202" s="475"/>
      <c r="J202" s="366"/>
      <c r="K202" s="365"/>
      <c r="L202" s="366"/>
      <c r="M202" s="366"/>
      <c r="N202" s="366"/>
      <c r="O202" s="364"/>
      <c r="P202" s="364"/>
      <c r="Q202" s="364"/>
      <c r="R202" s="364"/>
      <c r="S202" s="364"/>
      <c r="T202" s="364"/>
      <c r="U202" s="364"/>
      <c r="V202" s="364"/>
      <c r="W202" s="364"/>
      <c r="X202" s="364"/>
      <c r="Y202" s="364"/>
      <c r="Z202" s="364"/>
      <c r="AA202" s="364"/>
      <c r="AB202" s="364"/>
      <c r="AC202" s="364"/>
      <c r="AD202" s="365"/>
    </row>
    <row r="203" spans="1:13" s="385" customFormat="1" ht="13.5" thickBot="1">
      <c r="A203" s="204"/>
      <c r="B203" s="204"/>
      <c r="F203" s="624"/>
      <c r="G203" s="624"/>
      <c r="H203" s="568"/>
      <c r="I203" s="476"/>
      <c r="J203" s="204"/>
      <c r="L203" s="431"/>
      <c r="M203" s="386"/>
    </row>
    <row r="204" spans="1:13" s="385" customFormat="1" ht="12.75">
      <c r="A204" s="204"/>
      <c r="B204" s="204"/>
      <c r="C204" s="204"/>
      <c r="D204" s="370"/>
      <c r="E204" s="370"/>
      <c r="F204" s="594"/>
      <c r="G204" s="386"/>
      <c r="H204" s="569"/>
      <c r="I204" s="372"/>
      <c r="J204" s="204"/>
      <c r="L204" s="431"/>
      <c r="M204" s="386"/>
    </row>
    <row r="205" spans="1:13" s="385" customFormat="1" ht="12.75">
      <c r="A205" s="204"/>
      <c r="B205" s="204"/>
      <c r="C205" s="204"/>
      <c r="D205" s="370"/>
      <c r="E205" s="370"/>
      <c r="F205" s="594"/>
      <c r="G205" s="386"/>
      <c r="H205" s="569"/>
      <c r="I205" s="204"/>
      <c r="J205" s="204"/>
      <c r="L205" s="431"/>
      <c r="M205" s="386"/>
    </row>
    <row r="206" spans="1:13" s="385" customFormat="1" ht="12.75">
      <c r="A206" s="204"/>
      <c r="B206" s="204"/>
      <c r="C206" s="204"/>
      <c r="D206" s="370"/>
      <c r="E206" s="370"/>
      <c r="F206" s="594"/>
      <c r="G206" s="386"/>
      <c r="H206" s="569"/>
      <c r="I206" s="204"/>
      <c r="J206" s="204"/>
      <c r="L206" s="431"/>
      <c r="M206" s="386"/>
    </row>
    <row r="207" spans="6:8" ht="12.75" customHeight="1">
      <c r="F207" s="594"/>
      <c r="G207" s="386"/>
      <c r="H207" s="569"/>
    </row>
    <row r="208" spans="1:13" s="385" customFormat="1" ht="12.75">
      <c r="A208" s="204"/>
      <c r="B208" s="204"/>
      <c r="C208" s="204"/>
      <c r="D208" s="370"/>
      <c r="E208" s="370"/>
      <c r="F208" s="370"/>
      <c r="G208" s="204"/>
      <c r="H208" s="556"/>
      <c r="I208" s="204"/>
      <c r="J208" s="204"/>
      <c r="L208" s="431"/>
      <c r="M208" s="386"/>
    </row>
    <row r="209" spans="1:13" s="385" customFormat="1" ht="10.5" customHeight="1">
      <c r="A209" s="204"/>
      <c r="B209" s="204"/>
      <c r="C209" s="204"/>
      <c r="D209" s="370"/>
      <c r="E209" s="370"/>
      <c r="F209" s="370"/>
      <c r="G209" s="204"/>
      <c r="H209" s="556"/>
      <c r="I209" s="204"/>
      <c r="J209" s="204"/>
      <c r="L209" s="431"/>
      <c r="M209" s="386"/>
    </row>
    <row r="211" ht="21.75" customHeight="1"/>
  </sheetData>
  <sheetProtection/>
  <mergeCells count="55">
    <mergeCell ref="B198:G198"/>
    <mergeCell ref="B157:C157"/>
    <mergeCell ref="B174:C174"/>
    <mergeCell ref="F203:G203"/>
    <mergeCell ref="Y2:Y3"/>
    <mergeCell ref="Z2:Z3"/>
    <mergeCell ref="J2:J3"/>
    <mergeCell ref="K2:K3"/>
    <mergeCell ref="N2:P2"/>
    <mergeCell ref="Q2:Q3"/>
    <mergeCell ref="A4:F4"/>
    <mergeCell ref="AD2:AD3"/>
    <mergeCell ref="I2:I3"/>
    <mergeCell ref="H2:H3"/>
    <mergeCell ref="A2:A3"/>
    <mergeCell ref="B2:B3"/>
    <mergeCell ref="C2:C3"/>
    <mergeCell ref="AA2:AA3"/>
    <mergeCell ref="AB2:AB3"/>
    <mergeCell ref="G2:G3"/>
    <mergeCell ref="E2:E3"/>
    <mergeCell ref="AC2:AC3"/>
    <mergeCell ref="D2:D3"/>
    <mergeCell ref="F2:F3"/>
    <mergeCell ref="L2:L3"/>
    <mergeCell ref="R2:W2"/>
    <mergeCell ref="X2:X3"/>
    <mergeCell ref="M2:M3"/>
    <mergeCell ref="B152:C152"/>
    <mergeCell ref="A112:H112"/>
    <mergeCell ref="A91:C91"/>
    <mergeCell ref="A98:H98"/>
    <mergeCell ref="A104:H104"/>
    <mergeCell ref="A92:H92"/>
    <mergeCell ref="A103:C103"/>
    <mergeCell ref="B111:C111"/>
    <mergeCell ref="B116:C116"/>
    <mergeCell ref="B141:C141"/>
    <mergeCell ref="A97:C97"/>
    <mergeCell ref="A153:H153"/>
    <mergeCell ref="A202:C202"/>
    <mergeCell ref="A117:F117"/>
    <mergeCell ref="A120:C120"/>
    <mergeCell ref="A121:H121"/>
    <mergeCell ref="A142:H142"/>
    <mergeCell ref="A149:C149"/>
    <mergeCell ref="A150:H150"/>
    <mergeCell ref="A158:H158"/>
    <mergeCell ref="B197:C197"/>
    <mergeCell ref="B160:C160"/>
    <mergeCell ref="A161:H161"/>
    <mergeCell ref="B169:C169"/>
    <mergeCell ref="A170:H170"/>
    <mergeCell ref="A175:H175"/>
    <mergeCell ref="A195:E195"/>
  </mergeCells>
  <printOptions/>
  <pageMargins left="0.7874015748031497" right="0.7874015748031497" top="0.984251968503937" bottom="0.984251968503937" header="0.5118110236220472" footer="0.5118110236220472"/>
  <pageSetup fitToHeight="5" fitToWidth="5" horizontalDpi="600" verticalDpi="600" orientation="landscape" paperSize="9" scale="54" r:id="rId1"/>
  <headerFooter alignWithMargins="0">
    <oddFooter>&amp;CStrona &amp;P z &amp;N</oddFooter>
  </headerFooter>
  <rowBreaks count="2" manualBreakCount="2">
    <brk id="59" max="29" man="1"/>
    <brk id="10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3"/>
  <sheetViews>
    <sheetView view="pageBreakPreview" zoomScale="75" zoomScaleSheetLayoutView="75" zoomScalePageLayoutView="0" workbookViewId="0" topLeftCell="A364">
      <selection activeCell="F384" sqref="F384"/>
    </sheetView>
  </sheetViews>
  <sheetFormatPr defaultColWidth="9.140625" defaultRowHeight="12.75"/>
  <cols>
    <col min="1" max="1" width="5.57421875" style="5" customWidth="1"/>
    <col min="2" max="2" width="49.57421875" style="10" customWidth="1"/>
    <col min="3" max="3" width="15.421875" style="35" customWidth="1"/>
    <col min="4" max="4" width="18.421875" style="150" customWidth="1"/>
    <col min="5" max="6" width="12.140625" style="5" bestFit="1" customWidth="1"/>
    <col min="7" max="7" width="12.7109375" style="5" customWidth="1"/>
    <col min="8" max="8" width="11.421875" style="5" customWidth="1"/>
    <col min="9" max="16384" width="9.140625" style="5" customWidth="1"/>
  </cols>
  <sheetData>
    <row r="1" spans="1:4" ht="12.75">
      <c r="A1" s="9" t="s">
        <v>1341</v>
      </c>
      <c r="D1" s="149"/>
    </row>
    <row r="2" ht="13.5" thickBot="1"/>
    <row r="3" spans="1:7" ht="26.25" thickBot="1">
      <c r="A3" s="18" t="s">
        <v>12</v>
      </c>
      <c r="B3" s="19" t="s">
        <v>13</v>
      </c>
      <c r="C3" s="19" t="s">
        <v>14</v>
      </c>
      <c r="D3" s="141" t="s">
        <v>15</v>
      </c>
      <c r="G3" s="7"/>
    </row>
    <row r="4" spans="1:4" ht="12.75" customHeight="1" thickBot="1">
      <c r="A4" s="666" t="s">
        <v>542</v>
      </c>
      <c r="B4" s="661"/>
      <c r="C4" s="661"/>
      <c r="D4" s="662"/>
    </row>
    <row r="5" spans="1:4" s="109" customFormat="1" ht="13.5" thickBot="1">
      <c r="A5" s="630" t="s">
        <v>648</v>
      </c>
      <c r="B5" s="631"/>
      <c r="C5" s="631"/>
      <c r="D5" s="632"/>
    </row>
    <row r="6" spans="1:4" s="7" customFormat="1" ht="26.25" thickBot="1">
      <c r="A6" s="18" t="s">
        <v>12</v>
      </c>
      <c r="B6" s="19" t="s">
        <v>13</v>
      </c>
      <c r="C6" s="19" t="s">
        <v>14</v>
      </c>
      <c r="D6" s="141" t="s">
        <v>15</v>
      </c>
    </row>
    <row r="7" spans="1:6" s="216" customFormat="1" ht="19.5" customHeight="1">
      <c r="A7" s="196">
        <v>1</v>
      </c>
      <c r="B7" s="213" t="s">
        <v>747</v>
      </c>
      <c r="C7" s="214">
        <v>2017</v>
      </c>
      <c r="D7" s="228">
        <v>3321</v>
      </c>
      <c r="E7"/>
      <c r="F7" s="215"/>
    </row>
    <row r="8" spans="1:10" s="216" customFormat="1" ht="19.5" customHeight="1">
      <c r="A8" s="196">
        <v>2</v>
      </c>
      <c r="B8" s="217" t="s">
        <v>1041</v>
      </c>
      <c r="C8" s="218">
        <v>2018</v>
      </c>
      <c r="D8" s="229">
        <v>1150</v>
      </c>
      <c r="E8"/>
      <c r="F8" s="215"/>
      <c r="I8" s="219"/>
      <c r="J8" s="220"/>
    </row>
    <row r="9" spans="1:10" s="216" customFormat="1" ht="19.5" customHeight="1">
      <c r="A9" s="196">
        <v>3</v>
      </c>
      <c r="B9" s="213" t="s">
        <v>1041</v>
      </c>
      <c r="C9" s="214">
        <v>2018</v>
      </c>
      <c r="D9" s="228">
        <v>1150</v>
      </c>
      <c r="E9"/>
      <c r="F9" s="215"/>
      <c r="I9" s="219"/>
      <c r="J9" s="220"/>
    </row>
    <row r="10" spans="1:10" s="216" customFormat="1" ht="19.5" customHeight="1">
      <c r="A10" s="196">
        <v>4</v>
      </c>
      <c r="B10" s="213" t="s">
        <v>1042</v>
      </c>
      <c r="C10" s="214">
        <v>2018</v>
      </c>
      <c r="D10" s="228">
        <v>350</v>
      </c>
      <c r="E10"/>
      <c r="F10" s="215"/>
      <c r="H10" s="220"/>
      <c r="J10" s="221"/>
    </row>
    <row r="11" spans="1:8" s="216" customFormat="1" ht="19.5" customHeight="1">
      <c r="A11" s="196">
        <v>5</v>
      </c>
      <c r="B11" s="217" t="s">
        <v>190</v>
      </c>
      <c r="C11" s="218">
        <v>2014</v>
      </c>
      <c r="D11" s="229">
        <v>1545</v>
      </c>
      <c r="E11"/>
      <c r="F11" s="215"/>
      <c r="H11" s="220"/>
    </row>
    <row r="12" spans="1:8" s="216" customFormat="1" ht="19.5" customHeight="1">
      <c r="A12" s="196">
        <v>6</v>
      </c>
      <c r="B12" s="213" t="s">
        <v>190</v>
      </c>
      <c r="C12" s="214">
        <v>2014</v>
      </c>
      <c r="D12" s="228">
        <v>1545</v>
      </c>
      <c r="E12"/>
      <c r="F12" s="215"/>
      <c r="H12" s="220"/>
    </row>
    <row r="13" spans="1:6" s="216" customFormat="1" ht="19.5" customHeight="1">
      <c r="A13" s="196">
        <v>7</v>
      </c>
      <c r="B13" s="213" t="s">
        <v>521</v>
      </c>
      <c r="C13" s="214">
        <v>2014</v>
      </c>
      <c r="D13" s="228">
        <v>788</v>
      </c>
      <c r="E13"/>
      <c r="F13" s="215"/>
    </row>
    <row r="14" spans="1:6" s="216" customFormat="1" ht="19.5" customHeight="1">
      <c r="A14" s="196">
        <v>8</v>
      </c>
      <c r="B14" s="213" t="s">
        <v>1042</v>
      </c>
      <c r="C14" s="214">
        <v>2018</v>
      </c>
      <c r="D14" s="228">
        <v>350</v>
      </c>
      <c r="E14"/>
      <c r="F14" s="215"/>
    </row>
    <row r="15" spans="1:6" s="216" customFormat="1" ht="19.5" customHeight="1">
      <c r="A15" s="196">
        <v>9</v>
      </c>
      <c r="B15" s="213" t="s">
        <v>649</v>
      </c>
      <c r="C15" s="214">
        <v>2014</v>
      </c>
      <c r="D15" s="228">
        <v>450</v>
      </c>
      <c r="E15"/>
      <c r="F15" s="215"/>
    </row>
    <row r="16" spans="1:6" s="216" customFormat="1" ht="19.5" customHeight="1">
      <c r="A16" s="196">
        <v>10</v>
      </c>
      <c r="B16" s="213" t="s">
        <v>650</v>
      </c>
      <c r="C16" s="214">
        <v>2015</v>
      </c>
      <c r="D16" s="228">
        <v>2970.7</v>
      </c>
      <c r="E16"/>
      <c r="F16" s="215"/>
    </row>
    <row r="17" spans="1:6" s="216" customFormat="1" ht="19.5" customHeight="1">
      <c r="A17" s="196">
        <v>11</v>
      </c>
      <c r="B17" s="213" t="s">
        <v>651</v>
      </c>
      <c r="C17" s="214">
        <v>2015</v>
      </c>
      <c r="D17" s="228">
        <v>2385.69</v>
      </c>
      <c r="E17"/>
      <c r="F17" s="215"/>
    </row>
    <row r="18" spans="1:9" s="216" customFormat="1" ht="19.5" customHeight="1">
      <c r="A18" s="196">
        <v>12</v>
      </c>
      <c r="B18" s="213" t="s">
        <v>651</v>
      </c>
      <c r="C18" s="214">
        <v>2015</v>
      </c>
      <c r="D18" s="228">
        <v>2385.69</v>
      </c>
      <c r="E18"/>
      <c r="F18" s="215"/>
      <c r="I18" s="220"/>
    </row>
    <row r="19" spans="1:9" s="216" customFormat="1" ht="19.5" customHeight="1">
      <c r="A19" s="196">
        <v>13</v>
      </c>
      <c r="B19" s="213" t="s">
        <v>746</v>
      </c>
      <c r="C19" s="214">
        <v>2017</v>
      </c>
      <c r="D19" s="228">
        <v>760.01</v>
      </c>
      <c r="E19"/>
      <c r="F19" s="215"/>
      <c r="I19" s="220"/>
    </row>
    <row r="20" spans="1:9" s="216" customFormat="1" ht="19.5" customHeight="1">
      <c r="A20" s="196">
        <v>14</v>
      </c>
      <c r="B20" s="213" t="s">
        <v>746</v>
      </c>
      <c r="C20" s="214">
        <v>2017</v>
      </c>
      <c r="D20" s="228">
        <v>760.01</v>
      </c>
      <c r="E20"/>
      <c r="F20" s="215"/>
      <c r="I20" s="220"/>
    </row>
    <row r="21" spans="1:9" s="216" customFormat="1" ht="19.5" customHeight="1">
      <c r="A21" s="196">
        <v>15</v>
      </c>
      <c r="B21" s="213" t="s">
        <v>746</v>
      </c>
      <c r="C21" s="214">
        <v>2017</v>
      </c>
      <c r="D21" s="228">
        <v>760</v>
      </c>
      <c r="E21"/>
      <c r="F21" s="215"/>
      <c r="I21" s="220"/>
    </row>
    <row r="22" spans="1:9" s="216" customFormat="1" ht="19.5" customHeight="1">
      <c r="A22" s="196">
        <v>16</v>
      </c>
      <c r="B22" s="213" t="s">
        <v>746</v>
      </c>
      <c r="C22" s="214">
        <v>2017</v>
      </c>
      <c r="D22" s="228">
        <v>760</v>
      </c>
      <c r="E22"/>
      <c r="F22" s="215"/>
      <c r="I22" s="220"/>
    </row>
    <row r="23" spans="1:9" s="216" customFormat="1" ht="19.5" customHeight="1">
      <c r="A23" s="196">
        <v>17</v>
      </c>
      <c r="B23" s="213" t="s">
        <v>652</v>
      </c>
      <c r="C23" s="214">
        <v>2015</v>
      </c>
      <c r="D23" s="228">
        <v>7499</v>
      </c>
      <c r="E23"/>
      <c r="F23" s="215"/>
      <c r="I23" s="220"/>
    </row>
    <row r="24" spans="1:9" s="216" customFormat="1" ht="19.5" customHeight="1">
      <c r="A24" s="196">
        <v>18</v>
      </c>
      <c r="B24" s="213" t="s">
        <v>1043</v>
      </c>
      <c r="C24" s="214">
        <v>2014</v>
      </c>
      <c r="D24" s="228">
        <v>3497.99</v>
      </c>
      <c r="E24"/>
      <c r="F24" s="215"/>
      <c r="I24" s="220"/>
    </row>
    <row r="25" spans="1:9" s="216" customFormat="1" ht="19.5" customHeight="1">
      <c r="A25" s="196">
        <v>19</v>
      </c>
      <c r="B25" s="213" t="s">
        <v>1043</v>
      </c>
      <c r="C25" s="214">
        <v>2014</v>
      </c>
      <c r="D25" s="228">
        <v>3498</v>
      </c>
      <c r="E25"/>
      <c r="F25" s="215"/>
      <c r="I25" s="220"/>
    </row>
    <row r="26" spans="1:6" s="216" customFormat="1" ht="19.5" customHeight="1">
      <c r="A26" s="196">
        <v>20</v>
      </c>
      <c r="B26" s="213" t="s">
        <v>1043</v>
      </c>
      <c r="C26" s="214">
        <v>2014</v>
      </c>
      <c r="D26" s="228">
        <v>3498</v>
      </c>
      <c r="E26"/>
      <c r="F26" s="215"/>
    </row>
    <row r="27" spans="1:6" s="216" customFormat="1" ht="19.5" customHeight="1">
      <c r="A27" s="196">
        <v>21</v>
      </c>
      <c r="B27" s="213" t="s">
        <v>1044</v>
      </c>
      <c r="C27" s="214">
        <v>2016</v>
      </c>
      <c r="D27" s="228">
        <v>3480</v>
      </c>
      <c r="E27"/>
      <c r="F27" s="215"/>
    </row>
    <row r="28" spans="1:9" s="216" customFormat="1" ht="19.5" customHeight="1">
      <c r="A28" s="196">
        <v>22</v>
      </c>
      <c r="B28" s="213" t="s">
        <v>1045</v>
      </c>
      <c r="C28" s="214">
        <v>2018</v>
      </c>
      <c r="D28" s="228">
        <v>3936</v>
      </c>
      <c r="E28"/>
      <c r="F28" s="215"/>
      <c r="I28" s="220"/>
    </row>
    <row r="29" spans="1:6" s="216" customFormat="1" ht="19.5" customHeight="1">
      <c r="A29" s="196">
        <v>23</v>
      </c>
      <c r="B29" s="213" t="s">
        <v>1045</v>
      </c>
      <c r="C29" s="214">
        <v>2018</v>
      </c>
      <c r="D29" s="228">
        <v>3936</v>
      </c>
      <c r="E29"/>
      <c r="F29" s="215"/>
    </row>
    <row r="30" spans="1:6" s="216" customFormat="1" ht="19.5" customHeight="1">
      <c r="A30" s="196">
        <v>24</v>
      </c>
      <c r="B30" s="213" t="s">
        <v>1046</v>
      </c>
      <c r="C30" s="214">
        <v>2018</v>
      </c>
      <c r="D30" s="228">
        <v>293.97</v>
      </c>
      <c r="E30"/>
      <c r="F30" s="215"/>
    </row>
    <row r="31" spans="1:6" s="216" customFormat="1" ht="19.5" customHeight="1">
      <c r="A31" s="196">
        <v>25</v>
      </c>
      <c r="B31" s="213" t="s">
        <v>1046</v>
      </c>
      <c r="C31" s="214">
        <v>2018</v>
      </c>
      <c r="D31" s="228">
        <v>293.97</v>
      </c>
      <c r="E31"/>
      <c r="F31" s="215"/>
    </row>
    <row r="32" spans="1:6" s="216" customFormat="1" ht="19.5" customHeight="1">
      <c r="A32" s="196">
        <v>26</v>
      </c>
      <c r="B32" s="213" t="s">
        <v>747</v>
      </c>
      <c r="C32" s="214">
        <v>2017</v>
      </c>
      <c r="D32" s="228">
        <v>3321</v>
      </c>
      <c r="E32"/>
      <c r="F32" s="215"/>
    </row>
    <row r="33" spans="1:6" s="216" customFormat="1" ht="19.5" customHeight="1">
      <c r="A33" s="196">
        <v>27</v>
      </c>
      <c r="B33" s="213" t="s">
        <v>748</v>
      </c>
      <c r="C33" s="214">
        <v>2017</v>
      </c>
      <c r="D33" s="228">
        <v>4070.07</v>
      </c>
      <c r="E33"/>
      <c r="F33" s="215"/>
    </row>
    <row r="34" spans="1:6" s="216" customFormat="1" ht="19.5" customHeight="1">
      <c r="A34" s="196">
        <v>28</v>
      </c>
      <c r="B34" s="213" t="s">
        <v>748</v>
      </c>
      <c r="C34" s="214">
        <v>2017</v>
      </c>
      <c r="D34" s="228">
        <v>4070.07</v>
      </c>
      <c r="E34"/>
      <c r="F34" s="215"/>
    </row>
    <row r="35" spans="1:6" s="216" customFormat="1" ht="19.5" customHeight="1">
      <c r="A35" s="196">
        <v>29</v>
      </c>
      <c r="B35" s="213" t="s">
        <v>748</v>
      </c>
      <c r="C35" s="214">
        <v>2017</v>
      </c>
      <c r="D35" s="228">
        <v>4070.07</v>
      </c>
      <c r="E35"/>
      <c r="F35" s="215"/>
    </row>
    <row r="36" spans="1:6" s="216" customFormat="1" ht="19.5" customHeight="1">
      <c r="A36" s="196">
        <v>30</v>
      </c>
      <c r="B36" s="213" t="s">
        <v>748</v>
      </c>
      <c r="C36" s="214">
        <v>2017</v>
      </c>
      <c r="D36" s="228">
        <v>4070.07</v>
      </c>
      <c r="E36"/>
      <c r="F36" s="215"/>
    </row>
    <row r="37" spans="1:6" s="216" customFormat="1" ht="19.5" customHeight="1">
      <c r="A37" s="196">
        <v>31</v>
      </c>
      <c r="B37" s="213" t="s">
        <v>748</v>
      </c>
      <c r="C37" s="214">
        <v>2017</v>
      </c>
      <c r="D37" s="228">
        <v>4070.07</v>
      </c>
      <c r="E37"/>
      <c r="F37" s="215"/>
    </row>
    <row r="38" spans="1:6" s="216" customFormat="1" ht="19.5" customHeight="1">
      <c r="A38" s="196">
        <v>32</v>
      </c>
      <c r="B38" s="213" t="s">
        <v>748</v>
      </c>
      <c r="C38" s="214">
        <v>2017</v>
      </c>
      <c r="D38" s="228">
        <v>4070.07</v>
      </c>
      <c r="E38"/>
      <c r="F38" s="215"/>
    </row>
    <row r="39" spans="1:6" s="216" customFormat="1" ht="19.5" customHeight="1">
      <c r="A39" s="196">
        <v>33</v>
      </c>
      <c r="B39" s="213" t="s">
        <v>748</v>
      </c>
      <c r="C39" s="214">
        <v>2017</v>
      </c>
      <c r="D39" s="228">
        <v>4070.07</v>
      </c>
      <c r="E39"/>
      <c r="F39" s="215"/>
    </row>
    <row r="40" spans="1:6" s="216" customFormat="1" ht="19.5" customHeight="1">
      <c r="A40" s="196">
        <v>34</v>
      </c>
      <c r="B40" s="222" t="s">
        <v>653</v>
      </c>
      <c r="C40" s="223">
        <v>2015</v>
      </c>
      <c r="D40" s="230">
        <v>2237.79</v>
      </c>
      <c r="E40"/>
      <c r="F40" s="215"/>
    </row>
    <row r="41" spans="1:6" s="216" customFormat="1" ht="19.5" customHeight="1">
      <c r="A41" s="196">
        <v>35</v>
      </c>
      <c r="B41" s="222" t="s">
        <v>653</v>
      </c>
      <c r="C41" s="223">
        <v>2015</v>
      </c>
      <c r="D41" s="230">
        <v>2237.79</v>
      </c>
      <c r="E41"/>
      <c r="F41" s="215"/>
    </row>
    <row r="42" spans="1:6" s="216" customFormat="1" ht="19.5" customHeight="1">
      <c r="A42" s="196">
        <v>36</v>
      </c>
      <c r="B42" s="213" t="s">
        <v>1047</v>
      </c>
      <c r="C42" s="214">
        <v>2014</v>
      </c>
      <c r="D42" s="228">
        <v>1107</v>
      </c>
      <c r="E42"/>
      <c r="F42" s="215"/>
    </row>
    <row r="43" spans="1:6" s="216" customFormat="1" ht="19.5" customHeight="1">
      <c r="A43" s="196">
        <v>37</v>
      </c>
      <c r="B43" s="213" t="s">
        <v>1047</v>
      </c>
      <c r="C43" s="214">
        <v>2014</v>
      </c>
      <c r="D43" s="228">
        <v>1107</v>
      </c>
      <c r="E43"/>
      <c r="F43" s="215"/>
    </row>
    <row r="44" spans="1:6" s="216" customFormat="1" ht="19.5" customHeight="1">
      <c r="A44" s="196">
        <v>38</v>
      </c>
      <c r="B44" s="213" t="s">
        <v>1048</v>
      </c>
      <c r="C44" s="214">
        <v>2017</v>
      </c>
      <c r="D44" s="228">
        <v>1140</v>
      </c>
      <c r="E44"/>
      <c r="F44" s="215"/>
    </row>
    <row r="45" spans="1:6" s="216" customFormat="1" ht="19.5" customHeight="1">
      <c r="A45" s="196">
        <v>39</v>
      </c>
      <c r="B45" s="213" t="s">
        <v>612</v>
      </c>
      <c r="C45" s="214">
        <v>2015</v>
      </c>
      <c r="D45" s="228">
        <v>30873</v>
      </c>
      <c r="E45"/>
      <c r="F45" s="215"/>
    </row>
    <row r="46" spans="1:10" s="216" customFormat="1" ht="19.5" customHeight="1">
      <c r="A46" s="196">
        <v>40</v>
      </c>
      <c r="B46" s="213" t="s">
        <v>1049</v>
      </c>
      <c r="C46" s="214">
        <v>2015</v>
      </c>
      <c r="D46" s="228">
        <v>2091.61</v>
      </c>
      <c r="E46" s="224"/>
      <c r="F46" s="225"/>
      <c r="G46" s="224"/>
      <c r="H46" s="224"/>
      <c r="I46" s="224"/>
      <c r="J46" s="224"/>
    </row>
    <row r="47" spans="1:10" s="216" customFormat="1" ht="19.5" customHeight="1">
      <c r="A47" s="196">
        <v>41</v>
      </c>
      <c r="B47" s="213" t="s">
        <v>1049</v>
      </c>
      <c r="C47" s="214">
        <v>2015</v>
      </c>
      <c r="D47" s="228">
        <v>2091.61</v>
      </c>
      <c r="E47" s="224"/>
      <c r="F47" s="225"/>
      <c r="G47" s="224"/>
      <c r="H47" s="224"/>
      <c r="I47" s="224"/>
      <c r="J47" s="224"/>
    </row>
    <row r="48" spans="1:10" s="216" customFormat="1" ht="19.5" customHeight="1">
      <c r="A48" s="196">
        <v>42</v>
      </c>
      <c r="B48" s="213" t="s">
        <v>1049</v>
      </c>
      <c r="C48" s="214">
        <v>2016</v>
      </c>
      <c r="D48" s="228">
        <v>2201.7</v>
      </c>
      <c r="E48" s="224"/>
      <c r="F48" s="225"/>
      <c r="G48" s="224"/>
      <c r="H48" s="224"/>
      <c r="I48" s="224"/>
      <c r="J48" s="224"/>
    </row>
    <row r="49" spans="1:6" s="216" customFormat="1" ht="19.5" customHeight="1">
      <c r="A49" s="196">
        <v>43</v>
      </c>
      <c r="B49" s="213" t="s">
        <v>654</v>
      </c>
      <c r="C49" s="214">
        <v>2015</v>
      </c>
      <c r="D49" s="228">
        <v>2600</v>
      </c>
      <c r="E49"/>
      <c r="F49" s="215"/>
    </row>
    <row r="50" spans="1:6" s="216" customFormat="1" ht="19.5" customHeight="1">
      <c r="A50" s="196">
        <v>44</v>
      </c>
      <c r="B50" s="213" t="s">
        <v>655</v>
      </c>
      <c r="C50" s="214">
        <v>2015</v>
      </c>
      <c r="D50" s="228">
        <v>2500</v>
      </c>
      <c r="E50"/>
      <c r="F50" s="215"/>
    </row>
    <row r="51" spans="1:6" s="216" customFormat="1" ht="19.5" customHeight="1">
      <c r="A51" s="196">
        <v>45</v>
      </c>
      <c r="B51" s="213" t="s">
        <v>749</v>
      </c>
      <c r="C51" s="214">
        <v>2017</v>
      </c>
      <c r="D51" s="228">
        <v>2214</v>
      </c>
      <c r="E51"/>
      <c r="F51" s="215"/>
    </row>
    <row r="52" spans="1:6" s="216" customFormat="1" ht="19.5" customHeight="1">
      <c r="A52" s="196">
        <v>46</v>
      </c>
      <c r="B52" s="213" t="s">
        <v>749</v>
      </c>
      <c r="C52" s="214">
        <v>2017</v>
      </c>
      <c r="D52" s="228">
        <v>2214</v>
      </c>
      <c r="E52"/>
      <c r="F52" s="215"/>
    </row>
    <row r="53" spans="1:6" s="216" customFormat="1" ht="19.5" customHeight="1">
      <c r="A53" s="196">
        <v>47</v>
      </c>
      <c r="B53" s="213" t="s">
        <v>750</v>
      </c>
      <c r="C53" s="214">
        <v>2017</v>
      </c>
      <c r="D53" s="228">
        <v>9831.84</v>
      </c>
      <c r="E53"/>
      <c r="F53" s="215"/>
    </row>
    <row r="54" spans="1:6" s="216" customFormat="1" ht="19.5" customHeight="1">
      <c r="A54" s="196">
        <v>48</v>
      </c>
      <c r="B54" s="213" t="s">
        <v>751</v>
      </c>
      <c r="C54" s="214">
        <v>2016</v>
      </c>
      <c r="D54" s="228">
        <v>19999.8</v>
      </c>
      <c r="E54"/>
      <c r="F54" s="215"/>
    </row>
    <row r="55" spans="1:6" s="216" customFormat="1" ht="19.5" customHeight="1">
      <c r="A55" s="196">
        <v>49</v>
      </c>
      <c r="B55" s="226" t="s">
        <v>657</v>
      </c>
      <c r="C55" s="214">
        <v>2016</v>
      </c>
      <c r="D55" s="228">
        <v>39653.97</v>
      </c>
      <c r="E55"/>
      <c r="F55" s="215"/>
    </row>
    <row r="56" spans="1:6" s="216" customFormat="1" ht="24.75" customHeight="1">
      <c r="A56" s="196">
        <v>50</v>
      </c>
      <c r="B56" s="226" t="s">
        <v>1050</v>
      </c>
      <c r="C56" s="214">
        <v>2015</v>
      </c>
      <c r="D56" s="228">
        <v>2380</v>
      </c>
      <c r="E56"/>
      <c r="F56" s="215"/>
    </row>
    <row r="57" spans="1:6" s="216" customFormat="1" ht="27" customHeight="1">
      <c r="A57" s="196">
        <v>51</v>
      </c>
      <c r="B57" s="226" t="s">
        <v>1051</v>
      </c>
      <c r="C57" s="214">
        <v>2017</v>
      </c>
      <c r="D57" s="228">
        <v>3200</v>
      </c>
      <c r="E57"/>
      <c r="F57" s="215"/>
    </row>
    <row r="58" spans="1:6" s="216" customFormat="1" ht="27" customHeight="1">
      <c r="A58" s="196">
        <v>52</v>
      </c>
      <c r="B58" s="226" t="s">
        <v>1052</v>
      </c>
      <c r="C58" s="214">
        <v>2017</v>
      </c>
      <c r="D58" s="228">
        <v>4610.74</v>
      </c>
      <c r="E58"/>
      <c r="F58" s="215"/>
    </row>
    <row r="59" spans="1:6" s="216" customFormat="1" ht="27" customHeight="1">
      <c r="A59" s="196">
        <v>53</v>
      </c>
      <c r="B59" s="226" t="s">
        <v>1053</v>
      </c>
      <c r="C59" s="214">
        <v>2017</v>
      </c>
      <c r="D59" s="228">
        <v>1511.73</v>
      </c>
      <c r="E59"/>
      <c r="F59" s="215"/>
    </row>
    <row r="60" spans="1:6" s="216" customFormat="1" ht="27" customHeight="1">
      <c r="A60" s="196">
        <v>54</v>
      </c>
      <c r="B60" s="226" t="s">
        <v>1054</v>
      </c>
      <c r="C60" s="214">
        <v>2017</v>
      </c>
      <c r="D60" s="228">
        <v>7712.82</v>
      </c>
      <c r="E60"/>
      <c r="F60" s="215"/>
    </row>
    <row r="61" spans="1:6" s="216" customFormat="1" ht="27" customHeight="1">
      <c r="A61" s="195">
        <v>55</v>
      </c>
      <c r="B61" s="288" t="s">
        <v>1054</v>
      </c>
      <c r="C61" s="280">
        <v>2017</v>
      </c>
      <c r="D61" s="278">
        <v>6414.44</v>
      </c>
      <c r="E61"/>
      <c r="F61" s="215"/>
    </row>
    <row r="62" spans="1:6" s="216" customFormat="1" ht="27" customHeight="1">
      <c r="A62" s="198">
        <v>56</v>
      </c>
      <c r="B62" s="289" t="s">
        <v>1055</v>
      </c>
      <c r="C62" s="281">
        <v>2017</v>
      </c>
      <c r="D62" s="279">
        <v>13558.9</v>
      </c>
      <c r="E62"/>
      <c r="F62" s="215"/>
    </row>
    <row r="63" spans="1:4" s="7" customFormat="1" ht="13.5" thickBot="1">
      <c r="A63" s="92"/>
      <c r="B63" s="144" t="s">
        <v>0</v>
      </c>
      <c r="C63" s="95"/>
      <c r="D63" s="158">
        <f>SUM(D7:D62)</f>
        <v>246665.26</v>
      </c>
    </row>
    <row r="64" spans="1:6" s="7" customFormat="1" ht="12.75">
      <c r="A64" s="671" t="s">
        <v>880</v>
      </c>
      <c r="B64" s="672"/>
      <c r="C64" s="672"/>
      <c r="D64" s="673"/>
      <c r="E64" s="5"/>
      <c r="F64" s="110"/>
    </row>
    <row r="65" spans="1:6" s="7" customFormat="1" ht="38.25">
      <c r="A65" s="113" t="s">
        <v>23</v>
      </c>
      <c r="B65" s="113" t="s">
        <v>658</v>
      </c>
      <c r="C65" s="113" t="s">
        <v>659</v>
      </c>
      <c r="D65" s="151" t="s">
        <v>660</v>
      </c>
      <c r="E65" s="5"/>
      <c r="F65" s="110"/>
    </row>
    <row r="66" spans="1:6" s="7" customFormat="1" ht="12.75">
      <c r="A66" s="30">
        <v>1</v>
      </c>
      <c r="B66" s="54" t="s">
        <v>192</v>
      </c>
      <c r="C66" s="168">
        <v>2014</v>
      </c>
      <c r="D66" s="187">
        <v>2760.01</v>
      </c>
      <c r="E66" s="5"/>
      <c r="F66" s="110"/>
    </row>
    <row r="67" spans="1:6" s="7" customFormat="1" ht="12.75">
      <c r="A67" s="30">
        <v>2</v>
      </c>
      <c r="B67" s="54" t="s">
        <v>191</v>
      </c>
      <c r="C67" s="168">
        <v>2014</v>
      </c>
      <c r="D67" s="100">
        <v>1822</v>
      </c>
      <c r="E67" s="5"/>
      <c r="F67" s="110"/>
    </row>
    <row r="68" spans="1:6" s="7" customFormat="1" ht="12.75">
      <c r="A68" s="30">
        <v>3</v>
      </c>
      <c r="B68" s="54" t="s">
        <v>661</v>
      </c>
      <c r="C68" s="168">
        <v>2014</v>
      </c>
      <c r="D68" s="100">
        <v>3490</v>
      </c>
      <c r="E68" s="5"/>
      <c r="F68" s="110"/>
    </row>
    <row r="69" spans="1:6" s="7" customFormat="1" ht="12.75">
      <c r="A69" s="30">
        <v>4</v>
      </c>
      <c r="B69" s="54" t="s">
        <v>664</v>
      </c>
      <c r="C69" s="168">
        <v>2015</v>
      </c>
      <c r="D69" s="100">
        <v>3490</v>
      </c>
      <c r="E69" s="5"/>
      <c r="F69" s="110"/>
    </row>
    <row r="70" spans="1:6" s="7" customFormat="1" ht="12.75">
      <c r="A70" s="30">
        <v>5</v>
      </c>
      <c r="B70" s="54" t="s">
        <v>662</v>
      </c>
      <c r="C70" s="168">
        <v>2015</v>
      </c>
      <c r="D70" s="100">
        <v>1800</v>
      </c>
      <c r="E70" s="5"/>
      <c r="F70" s="110"/>
    </row>
    <row r="71" spans="1:6" s="7" customFormat="1" ht="12.75">
      <c r="A71" s="30">
        <v>6</v>
      </c>
      <c r="B71" s="54" t="s">
        <v>663</v>
      </c>
      <c r="C71" s="168">
        <v>2015</v>
      </c>
      <c r="D71" s="100">
        <v>3450</v>
      </c>
      <c r="E71" s="5"/>
      <c r="F71" s="110"/>
    </row>
    <row r="72" spans="1:6" s="7" customFormat="1" ht="12.75">
      <c r="A72" s="30">
        <v>7</v>
      </c>
      <c r="B72" s="54" t="s">
        <v>665</v>
      </c>
      <c r="C72" s="168">
        <v>2016</v>
      </c>
      <c r="D72" s="100">
        <v>350.54</v>
      </c>
      <c r="E72" s="5"/>
      <c r="F72" s="110"/>
    </row>
    <row r="73" spans="1:6" s="7" customFormat="1" ht="12.75">
      <c r="A73" s="30">
        <v>8</v>
      </c>
      <c r="B73" s="54" t="s">
        <v>665</v>
      </c>
      <c r="C73" s="169">
        <v>2016</v>
      </c>
      <c r="D73" s="100">
        <v>350.54</v>
      </c>
      <c r="E73" s="5"/>
      <c r="F73" s="110"/>
    </row>
    <row r="74" spans="1:6" s="7" customFormat="1" ht="12.75">
      <c r="A74" s="30">
        <v>9</v>
      </c>
      <c r="B74" s="98" t="s">
        <v>752</v>
      </c>
      <c r="C74" s="169">
        <v>2017</v>
      </c>
      <c r="D74" s="101">
        <v>3490</v>
      </c>
      <c r="E74" s="5"/>
      <c r="F74" s="110"/>
    </row>
    <row r="75" spans="1:6" s="7" customFormat="1" ht="12.75">
      <c r="A75" s="30">
        <v>10</v>
      </c>
      <c r="B75" s="98" t="s">
        <v>1056</v>
      </c>
      <c r="C75" s="169">
        <v>2018</v>
      </c>
      <c r="D75" s="152">
        <v>439</v>
      </c>
      <c r="E75" s="5"/>
      <c r="F75" s="110"/>
    </row>
    <row r="76" spans="1:6" s="7" customFormat="1" ht="12.75">
      <c r="A76" s="30">
        <v>11</v>
      </c>
      <c r="B76" s="29" t="s">
        <v>1057</v>
      </c>
      <c r="C76" s="51">
        <v>2015</v>
      </c>
      <c r="D76" s="108">
        <v>460</v>
      </c>
      <c r="E76" s="5"/>
      <c r="F76" s="110"/>
    </row>
    <row r="77" spans="1:6" s="7" customFormat="1" ht="12.75">
      <c r="A77" s="30">
        <v>12</v>
      </c>
      <c r="B77" s="29" t="s">
        <v>1058</v>
      </c>
      <c r="C77" s="51">
        <v>2017</v>
      </c>
      <c r="D77" s="108">
        <v>3500</v>
      </c>
      <c r="E77" s="5"/>
      <c r="F77" s="110"/>
    </row>
    <row r="78" spans="1:6" s="7" customFormat="1" ht="12.75">
      <c r="A78" s="24"/>
      <c r="B78" s="112" t="s">
        <v>0</v>
      </c>
      <c r="C78" s="24"/>
      <c r="D78" s="153">
        <f>SUM(D66:D77)</f>
        <v>25402.090000000004</v>
      </c>
      <c r="E78" s="5"/>
      <c r="F78" s="110"/>
    </row>
    <row r="79" spans="1:6" s="7" customFormat="1" ht="12.75">
      <c r="A79" s="639" t="s">
        <v>667</v>
      </c>
      <c r="B79" s="639"/>
      <c r="C79" s="639"/>
      <c r="D79" s="639"/>
      <c r="E79" s="5"/>
      <c r="F79" s="110"/>
    </row>
    <row r="80" spans="1:6" s="7" customFormat="1" ht="38.25">
      <c r="A80" s="113" t="s">
        <v>23</v>
      </c>
      <c r="B80" s="113" t="s">
        <v>666</v>
      </c>
      <c r="C80" s="113" t="s">
        <v>659</v>
      </c>
      <c r="D80" s="151" t="s">
        <v>660</v>
      </c>
      <c r="E80" s="5"/>
      <c r="F80" s="110"/>
    </row>
    <row r="81" spans="1:6" s="7" customFormat="1" ht="12" customHeight="1">
      <c r="A81" s="24">
        <v>1</v>
      </c>
      <c r="B81" s="29" t="s">
        <v>1059</v>
      </c>
      <c r="C81" s="51">
        <v>2015</v>
      </c>
      <c r="D81" s="108">
        <v>42730</v>
      </c>
      <c r="E81" s="5"/>
      <c r="F81" s="110"/>
    </row>
    <row r="82" spans="1:6" s="7" customFormat="1" ht="12" customHeight="1">
      <c r="A82" s="24">
        <v>2</v>
      </c>
      <c r="B82" s="29" t="s">
        <v>1060</v>
      </c>
      <c r="C82" s="51">
        <v>2015</v>
      </c>
      <c r="D82" s="108">
        <v>34969.1</v>
      </c>
      <c r="E82" s="5"/>
      <c r="F82" s="110"/>
    </row>
    <row r="83" spans="1:6" s="7" customFormat="1" ht="12" customHeight="1">
      <c r="A83" s="24">
        <v>3</v>
      </c>
      <c r="B83" s="29" t="s">
        <v>656</v>
      </c>
      <c r="C83" s="51">
        <v>2016</v>
      </c>
      <c r="D83" s="108">
        <v>5400</v>
      </c>
      <c r="E83" s="5"/>
      <c r="F83" s="110"/>
    </row>
    <row r="84" spans="1:6" s="109" customFormat="1" ht="12.75">
      <c r="A84" s="164">
        <v>4</v>
      </c>
      <c r="B84" s="111" t="s">
        <v>753</v>
      </c>
      <c r="C84" s="506">
        <v>2016</v>
      </c>
      <c r="D84" s="145">
        <v>109114.42</v>
      </c>
      <c r="F84" s="507"/>
    </row>
    <row r="85" spans="1:6" s="7" customFormat="1" ht="12.75">
      <c r="A85" s="24"/>
      <c r="B85" s="112" t="s">
        <v>0</v>
      </c>
      <c r="C85" s="24"/>
      <c r="D85" s="153">
        <f>SUM(D81:D84)</f>
        <v>192213.52000000002</v>
      </c>
      <c r="F85" s="110"/>
    </row>
    <row r="86" spans="1:4" s="39" customFormat="1" ht="13.5" thickBot="1">
      <c r="A86" s="17"/>
      <c r="B86" s="16"/>
      <c r="C86" s="17"/>
      <c r="D86" s="154"/>
    </row>
    <row r="87" spans="1:4" ht="13.5" customHeight="1" thickBot="1">
      <c r="A87" s="649" t="s">
        <v>877</v>
      </c>
      <c r="B87" s="650"/>
      <c r="C87" s="650"/>
      <c r="D87" s="653"/>
    </row>
    <row r="88" spans="1:4" s="109" customFormat="1" ht="13.5" thickBot="1">
      <c r="A88" s="630" t="s">
        <v>648</v>
      </c>
      <c r="B88" s="631"/>
      <c r="C88" s="631"/>
      <c r="D88" s="632"/>
    </row>
    <row r="89" spans="1:4" s="7" customFormat="1" ht="26.25" thickBot="1">
      <c r="A89" s="18" t="s">
        <v>12</v>
      </c>
      <c r="B89" s="19" t="s">
        <v>13</v>
      </c>
      <c r="C89" s="19" t="s">
        <v>14</v>
      </c>
      <c r="D89" s="141" t="s">
        <v>15</v>
      </c>
    </row>
    <row r="90" spans="1:4" s="7" customFormat="1" ht="12.75">
      <c r="A90" s="27">
        <v>1</v>
      </c>
      <c r="B90" s="28" t="s">
        <v>754</v>
      </c>
      <c r="C90" s="27">
        <v>2012</v>
      </c>
      <c r="D90" s="121">
        <v>718</v>
      </c>
    </row>
    <row r="91" spans="1:4" s="7" customFormat="1" ht="12.75">
      <c r="A91" s="24">
        <v>2</v>
      </c>
      <c r="B91" s="29" t="s">
        <v>755</v>
      </c>
      <c r="C91" s="24">
        <v>2013</v>
      </c>
      <c r="D91" s="108">
        <v>289</v>
      </c>
    </row>
    <row r="92" spans="1:4" s="7" customFormat="1" ht="12.75">
      <c r="A92" s="24">
        <v>4</v>
      </c>
      <c r="B92" s="29" t="s">
        <v>756</v>
      </c>
      <c r="C92" s="24">
        <v>2014</v>
      </c>
      <c r="D92" s="108">
        <v>598.62</v>
      </c>
    </row>
    <row r="93" spans="1:4" s="7" customFormat="1" ht="12.75">
      <c r="A93" s="24">
        <v>5</v>
      </c>
      <c r="B93" s="29" t="s">
        <v>715</v>
      </c>
      <c r="C93" s="24">
        <v>2015</v>
      </c>
      <c r="D93" s="108">
        <v>248.32</v>
      </c>
    </row>
    <row r="94" spans="1:4" s="7" customFormat="1" ht="12.75">
      <c r="A94" s="24">
        <v>7</v>
      </c>
      <c r="B94" s="29" t="s">
        <v>757</v>
      </c>
      <c r="C94" s="24">
        <v>2017</v>
      </c>
      <c r="D94" s="117">
        <v>1598.88</v>
      </c>
    </row>
    <row r="95" spans="1:4" s="7" customFormat="1" ht="12.75">
      <c r="A95" s="24">
        <v>8</v>
      </c>
      <c r="B95" s="29" t="s">
        <v>758</v>
      </c>
      <c r="C95" s="24">
        <v>2017</v>
      </c>
      <c r="D95" s="117">
        <v>1260</v>
      </c>
    </row>
    <row r="96" spans="1:4" s="7" customFormat="1" ht="12.75">
      <c r="A96" s="24">
        <v>9</v>
      </c>
      <c r="B96" s="29" t="s">
        <v>759</v>
      </c>
      <c r="C96" s="24">
        <v>2017</v>
      </c>
      <c r="D96" s="108">
        <v>159</v>
      </c>
    </row>
    <row r="97" spans="1:4" s="7" customFormat="1" ht="12.75">
      <c r="A97" s="24">
        <v>10</v>
      </c>
      <c r="B97" s="29" t="s">
        <v>760</v>
      </c>
      <c r="C97" s="24">
        <v>2017</v>
      </c>
      <c r="D97" s="108">
        <v>222.94</v>
      </c>
    </row>
    <row r="98" spans="1:4" s="7" customFormat="1" ht="13.5" thickBot="1">
      <c r="A98" s="24">
        <v>11</v>
      </c>
      <c r="B98" s="29" t="s">
        <v>761</v>
      </c>
      <c r="C98" s="24">
        <v>2017</v>
      </c>
      <c r="D98" s="108">
        <v>261.01</v>
      </c>
    </row>
    <row r="99" spans="1:4" s="7" customFormat="1" ht="13.5" customHeight="1" thickBot="1">
      <c r="A99" s="21"/>
      <c r="B99" s="22" t="s">
        <v>0</v>
      </c>
      <c r="C99" s="20"/>
      <c r="D99" s="141">
        <f>SUM(D90:D98)</f>
        <v>5355.7699999999995</v>
      </c>
    </row>
    <row r="100" spans="1:4" ht="13.5" thickBot="1">
      <c r="A100" s="630" t="s">
        <v>880</v>
      </c>
      <c r="B100" s="631"/>
      <c r="C100" s="631"/>
      <c r="D100" s="632"/>
    </row>
    <row r="101" spans="1:4" s="7" customFormat="1" ht="12.75">
      <c r="A101" s="30">
        <v>1</v>
      </c>
      <c r="B101" s="28" t="s">
        <v>204</v>
      </c>
      <c r="C101" s="27">
        <v>2015</v>
      </c>
      <c r="D101" s="155">
        <v>420</v>
      </c>
    </row>
    <row r="102" spans="1:4" s="7" customFormat="1" ht="12.75">
      <c r="A102" s="30">
        <v>2</v>
      </c>
      <c r="B102" s="29" t="s">
        <v>203</v>
      </c>
      <c r="C102" s="24">
        <v>2015</v>
      </c>
      <c r="D102" s="156">
        <v>1199.99</v>
      </c>
    </row>
    <row r="103" spans="1:4" s="7" customFormat="1" ht="12.75" customHeight="1">
      <c r="A103" s="30">
        <v>3</v>
      </c>
      <c r="B103" s="29" t="s">
        <v>205</v>
      </c>
      <c r="C103" s="24">
        <v>2013</v>
      </c>
      <c r="D103" s="156">
        <v>1999</v>
      </c>
    </row>
    <row r="104" spans="1:4" s="7" customFormat="1" ht="13.5" thickBot="1">
      <c r="A104" s="24">
        <v>4</v>
      </c>
      <c r="B104" s="29" t="s">
        <v>762</v>
      </c>
      <c r="C104" s="24">
        <v>2017</v>
      </c>
      <c r="D104" s="108">
        <v>649</v>
      </c>
    </row>
    <row r="105" spans="1:4" s="7" customFormat="1" ht="13.5" customHeight="1" thickBot="1">
      <c r="A105" s="21"/>
      <c r="B105" s="22" t="s">
        <v>0</v>
      </c>
      <c r="C105" s="20"/>
      <c r="D105" s="141">
        <f>SUM(D101:D104)</f>
        <v>4267.99</v>
      </c>
    </row>
    <row r="106" spans="1:6" s="7" customFormat="1" ht="23.25" customHeight="1" thickBot="1">
      <c r="A106" s="633" t="s">
        <v>671</v>
      </c>
      <c r="B106" s="634"/>
      <c r="C106" s="634"/>
      <c r="D106" s="635"/>
      <c r="E106" s="114"/>
      <c r="F106" s="115"/>
    </row>
    <row r="107" spans="1:6" s="7" customFormat="1" ht="38.25">
      <c r="A107" s="118" t="s">
        <v>23</v>
      </c>
      <c r="B107" s="118" t="s">
        <v>666</v>
      </c>
      <c r="C107" s="118" t="s">
        <v>659</v>
      </c>
      <c r="D107" s="157" t="s">
        <v>660</v>
      </c>
      <c r="E107" s="116"/>
      <c r="F107" s="116"/>
    </row>
    <row r="108" spans="1:4" s="7" customFormat="1" ht="12.75">
      <c r="A108" s="24">
        <v>1</v>
      </c>
      <c r="B108" s="29" t="s">
        <v>669</v>
      </c>
      <c r="C108" s="24">
        <v>2015</v>
      </c>
      <c r="D108" s="117">
        <v>6500</v>
      </c>
    </row>
    <row r="109" spans="1:4" s="7" customFormat="1" ht="13.5" thickBot="1">
      <c r="A109" s="24">
        <v>2</v>
      </c>
      <c r="B109" s="29" t="s">
        <v>670</v>
      </c>
      <c r="C109" s="24">
        <v>2015</v>
      </c>
      <c r="D109" s="108">
        <v>500</v>
      </c>
    </row>
    <row r="110" spans="1:4" s="7" customFormat="1" ht="13.5" customHeight="1" thickBot="1">
      <c r="A110" s="21"/>
      <c r="B110" s="22" t="s">
        <v>0</v>
      </c>
      <c r="C110" s="20"/>
      <c r="D110" s="141">
        <f>SUM(D107:D109)</f>
        <v>7000</v>
      </c>
    </row>
    <row r="111" spans="1:4" s="39" customFormat="1" ht="12.75" customHeight="1" thickBot="1">
      <c r="A111" s="17"/>
      <c r="B111" s="16"/>
      <c r="C111" s="17"/>
      <c r="D111" s="154"/>
    </row>
    <row r="112" spans="1:4" s="7" customFormat="1" ht="13.5" customHeight="1" thickBot="1">
      <c r="A112" s="649" t="s">
        <v>1072</v>
      </c>
      <c r="B112" s="650"/>
      <c r="C112" s="650"/>
      <c r="D112" s="653"/>
    </row>
    <row r="113" spans="1:4" s="109" customFormat="1" ht="12.75">
      <c r="A113" s="644" t="s">
        <v>648</v>
      </c>
      <c r="B113" s="645"/>
      <c r="C113" s="645"/>
      <c r="D113" s="646"/>
    </row>
    <row r="114" spans="1:4" s="7" customFormat="1" ht="12.75">
      <c r="A114" s="24">
        <v>1</v>
      </c>
      <c r="B114" s="29" t="s">
        <v>224</v>
      </c>
      <c r="C114" s="24">
        <v>2014</v>
      </c>
      <c r="D114" s="145">
        <v>363</v>
      </c>
    </row>
    <row r="115" spans="1:4" s="7" customFormat="1" ht="12.75">
      <c r="A115" s="24">
        <v>2</v>
      </c>
      <c r="B115" s="29" t="s">
        <v>228</v>
      </c>
      <c r="C115" s="24">
        <v>2014</v>
      </c>
      <c r="D115" s="145">
        <v>524</v>
      </c>
    </row>
    <row r="116" spans="1:4" s="7" customFormat="1" ht="12.75">
      <c r="A116" s="24">
        <v>3</v>
      </c>
      <c r="B116" s="29" t="s">
        <v>672</v>
      </c>
      <c r="C116" s="24">
        <v>2014</v>
      </c>
      <c r="D116" s="145">
        <v>1488.93</v>
      </c>
    </row>
    <row r="117" spans="1:4" s="7" customFormat="1" ht="12.75">
      <c r="A117" s="24">
        <v>4</v>
      </c>
      <c r="B117" s="29" t="s">
        <v>672</v>
      </c>
      <c r="C117" s="24">
        <v>2014</v>
      </c>
      <c r="D117" s="145">
        <v>1488.92</v>
      </c>
    </row>
    <row r="118" spans="1:4" s="7" customFormat="1" ht="12.75">
      <c r="A118" s="24">
        <v>5</v>
      </c>
      <c r="B118" s="29" t="s">
        <v>201</v>
      </c>
      <c r="C118" s="24">
        <v>2015</v>
      </c>
      <c r="D118" s="145">
        <v>2450</v>
      </c>
    </row>
    <row r="119" spans="1:4" s="7" customFormat="1" ht="12.75">
      <c r="A119" s="24">
        <v>6</v>
      </c>
      <c r="B119" s="29" t="s">
        <v>273</v>
      </c>
      <c r="C119" s="24">
        <v>2016</v>
      </c>
      <c r="D119" s="145">
        <v>544</v>
      </c>
    </row>
    <row r="120" spans="1:4" s="7" customFormat="1" ht="12.75">
      <c r="A120" s="24">
        <v>7</v>
      </c>
      <c r="B120" s="29" t="s">
        <v>228</v>
      </c>
      <c r="C120" s="24">
        <v>2018</v>
      </c>
      <c r="D120" s="145">
        <v>499</v>
      </c>
    </row>
    <row r="121" spans="1:4" s="7" customFormat="1" ht="12.75">
      <c r="A121" s="24">
        <v>8</v>
      </c>
      <c r="B121" s="29" t="s">
        <v>1073</v>
      </c>
      <c r="C121" s="24">
        <v>2018</v>
      </c>
      <c r="D121" s="145">
        <v>380</v>
      </c>
    </row>
    <row r="122" spans="1:4" s="7" customFormat="1" ht="12.75">
      <c r="A122" s="24">
        <v>9</v>
      </c>
      <c r="B122" s="29" t="s">
        <v>764</v>
      </c>
      <c r="C122" s="24">
        <v>2016</v>
      </c>
      <c r="D122" s="145">
        <v>1948.32</v>
      </c>
    </row>
    <row r="123" spans="1:4" s="7" customFormat="1" ht="13.5" customHeight="1" thickBot="1">
      <c r="A123" s="227"/>
      <c r="B123" s="647" t="s">
        <v>0</v>
      </c>
      <c r="C123" s="648"/>
      <c r="D123" s="158">
        <f>SUM(D114:D122)</f>
        <v>9686.17</v>
      </c>
    </row>
    <row r="124" spans="1:4" ht="13.5" customHeight="1" thickBot="1">
      <c r="A124" s="630" t="s">
        <v>880</v>
      </c>
      <c r="B124" s="631"/>
      <c r="C124" s="631"/>
      <c r="D124" s="632"/>
    </row>
    <row r="125" spans="1:4" s="7" customFormat="1" ht="12.75">
      <c r="A125" s="24">
        <v>1</v>
      </c>
      <c r="B125" s="111" t="s">
        <v>226</v>
      </c>
      <c r="C125" s="164">
        <v>2013</v>
      </c>
      <c r="D125" s="145">
        <v>225</v>
      </c>
    </row>
    <row r="126" spans="1:4" s="7" customFormat="1" ht="12.75">
      <c r="A126" s="24">
        <v>2</v>
      </c>
      <c r="B126" s="111" t="s">
        <v>227</v>
      </c>
      <c r="C126" s="164">
        <v>2013</v>
      </c>
      <c r="D126" s="145">
        <v>749.99</v>
      </c>
    </row>
    <row r="127" spans="1:4" s="7" customFormat="1" ht="12.75">
      <c r="A127" s="24">
        <v>3</v>
      </c>
      <c r="B127" s="29" t="s">
        <v>225</v>
      </c>
      <c r="C127" s="24">
        <v>2014</v>
      </c>
      <c r="D127" s="145">
        <v>2245</v>
      </c>
    </row>
    <row r="128" spans="1:4" s="7" customFormat="1" ht="13.5" customHeight="1">
      <c r="A128" s="24">
        <v>4</v>
      </c>
      <c r="B128" s="29" t="s">
        <v>673</v>
      </c>
      <c r="C128" s="24">
        <v>2015</v>
      </c>
      <c r="D128" s="145">
        <v>819</v>
      </c>
    </row>
    <row r="129" spans="1:4" s="7" customFormat="1" ht="13.5" customHeight="1">
      <c r="A129" s="24">
        <v>5</v>
      </c>
      <c r="B129" s="29" t="s">
        <v>674</v>
      </c>
      <c r="C129" s="24">
        <v>2016</v>
      </c>
      <c r="D129" s="145">
        <v>200</v>
      </c>
    </row>
    <row r="130" spans="1:4" s="7" customFormat="1" ht="13.5" customHeight="1">
      <c r="A130" s="24">
        <v>6</v>
      </c>
      <c r="B130" s="29" t="s">
        <v>766</v>
      </c>
      <c r="C130" s="24">
        <v>2016</v>
      </c>
      <c r="D130" s="145">
        <v>276</v>
      </c>
    </row>
    <row r="131" spans="1:4" s="7" customFormat="1" ht="13.5" customHeight="1" thickBot="1">
      <c r="A131" s="24">
        <v>7</v>
      </c>
      <c r="B131" s="29" t="s">
        <v>765</v>
      </c>
      <c r="C131" s="24">
        <v>2017</v>
      </c>
      <c r="D131" s="145">
        <v>349</v>
      </c>
    </row>
    <row r="132" spans="1:4" s="7" customFormat="1" ht="13.5" customHeight="1" thickBot="1">
      <c r="A132" s="37"/>
      <c r="B132" s="647" t="s">
        <v>0</v>
      </c>
      <c r="C132" s="648"/>
      <c r="D132" s="158">
        <f>SUM(D125:D131)</f>
        <v>4863.99</v>
      </c>
    </row>
    <row r="133" spans="1:4" s="7" customFormat="1" ht="13.5" customHeight="1" thickBot="1">
      <c r="A133" s="649" t="s">
        <v>805</v>
      </c>
      <c r="B133" s="650"/>
      <c r="C133" s="650"/>
      <c r="D133" s="653"/>
    </row>
    <row r="134" spans="1:4" s="7" customFormat="1" ht="13.5" customHeight="1" thickBot="1">
      <c r="A134" s="630" t="s">
        <v>648</v>
      </c>
      <c r="B134" s="631"/>
      <c r="C134" s="631"/>
      <c r="D134" s="632"/>
    </row>
    <row r="135" spans="1:4" s="7" customFormat="1" ht="12.75">
      <c r="A135" s="27">
        <v>1</v>
      </c>
      <c r="B135" s="29" t="s">
        <v>678</v>
      </c>
      <c r="C135" s="24">
        <v>2014</v>
      </c>
      <c r="D135" s="117">
        <v>1349</v>
      </c>
    </row>
    <row r="136" spans="1:4" s="7" customFormat="1" ht="12.75">
      <c r="A136" s="27">
        <v>2</v>
      </c>
      <c r="B136" s="29" t="s">
        <v>679</v>
      </c>
      <c r="C136" s="24">
        <v>2014</v>
      </c>
      <c r="D136" s="117">
        <v>128.83</v>
      </c>
    </row>
    <row r="137" spans="1:4" s="7" customFormat="1" ht="12.75">
      <c r="A137" s="27">
        <v>3</v>
      </c>
      <c r="B137" s="29" t="s">
        <v>769</v>
      </c>
      <c r="C137" s="24">
        <v>2014</v>
      </c>
      <c r="D137" s="117">
        <v>297.52</v>
      </c>
    </row>
    <row r="138" spans="1:4" s="7" customFormat="1" ht="12.75">
      <c r="A138" s="27">
        <v>4</v>
      </c>
      <c r="B138" s="29" t="s">
        <v>770</v>
      </c>
      <c r="C138" s="24">
        <v>2014</v>
      </c>
      <c r="D138" s="117">
        <v>543.61</v>
      </c>
    </row>
    <row r="139" spans="1:4" s="7" customFormat="1" ht="12.75">
      <c r="A139" s="27">
        <v>5</v>
      </c>
      <c r="B139" s="29" t="s">
        <v>771</v>
      </c>
      <c r="C139" s="24">
        <v>2014</v>
      </c>
      <c r="D139" s="117">
        <v>1109</v>
      </c>
    </row>
    <row r="140" spans="1:4" s="7" customFormat="1" ht="12.75">
      <c r="A140" s="27">
        <v>6</v>
      </c>
      <c r="B140" s="29" t="s">
        <v>772</v>
      </c>
      <c r="C140" s="24">
        <v>2016</v>
      </c>
      <c r="D140" s="108">
        <v>418.43</v>
      </c>
    </row>
    <row r="141" spans="1:4" s="7" customFormat="1" ht="12.75">
      <c r="A141" s="27">
        <v>7</v>
      </c>
      <c r="B141" s="29" t="s">
        <v>773</v>
      </c>
      <c r="C141" s="24">
        <v>2016</v>
      </c>
      <c r="D141" s="108">
        <v>1500.6</v>
      </c>
    </row>
    <row r="142" spans="1:4" s="7" customFormat="1" ht="13.5" thickBot="1">
      <c r="A142" s="27">
        <v>8</v>
      </c>
      <c r="B142" s="29" t="s">
        <v>679</v>
      </c>
      <c r="C142" s="24">
        <v>2017</v>
      </c>
      <c r="D142" s="108">
        <v>189.82</v>
      </c>
    </row>
    <row r="143" spans="1:4" s="7" customFormat="1" ht="13.5" thickBot="1">
      <c r="A143" s="652" t="s">
        <v>0</v>
      </c>
      <c r="B143" s="641" t="s">
        <v>2</v>
      </c>
      <c r="C143" s="20"/>
      <c r="D143" s="141">
        <f>SUM(D135:D142)</f>
        <v>5536.8099999999995</v>
      </c>
    </row>
    <row r="144" spans="1:4" s="7" customFormat="1" ht="13.5" customHeight="1" thickBot="1">
      <c r="A144" s="630" t="s">
        <v>880</v>
      </c>
      <c r="B144" s="631"/>
      <c r="C144" s="631"/>
      <c r="D144" s="632"/>
    </row>
    <row r="145" spans="1:4" s="7" customFormat="1" ht="13.5" customHeight="1">
      <c r="A145" s="122">
        <v>1</v>
      </c>
      <c r="B145" s="29" t="s">
        <v>774</v>
      </c>
      <c r="C145" s="119">
        <v>2013</v>
      </c>
      <c r="D145" s="120">
        <v>1950</v>
      </c>
    </row>
    <row r="146" spans="1:4" s="7" customFormat="1" ht="13.5" customHeight="1">
      <c r="A146" s="26">
        <v>2</v>
      </c>
      <c r="B146" s="29" t="s">
        <v>775</v>
      </c>
      <c r="C146" s="24">
        <v>2013</v>
      </c>
      <c r="D146" s="134">
        <v>2350</v>
      </c>
    </row>
    <row r="147" spans="1:4" s="7" customFormat="1" ht="13.5" customHeight="1">
      <c r="A147" s="122">
        <v>3</v>
      </c>
      <c r="B147" s="29" t="s">
        <v>776</v>
      </c>
      <c r="C147" s="24">
        <v>2014</v>
      </c>
      <c r="D147" s="134">
        <v>429.98</v>
      </c>
    </row>
    <row r="148" spans="1:4" s="7" customFormat="1" ht="13.5" customHeight="1">
      <c r="A148" s="26">
        <v>4</v>
      </c>
      <c r="B148" s="29" t="s">
        <v>777</v>
      </c>
      <c r="C148" s="24">
        <v>2015</v>
      </c>
      <c r="D148" s="134">
        <v>250</v>
      </c>
    </row>
    <row r="149" spans="1:4" s="7" customFormat="1" ht="13.5" thickBot="1">
      <c r="A149" s="24">
        <v>5</v>
      </c>
      <c r="B149" s="29" t="s">
        <v>777</v>
      </c>
      <c r="C149" s="24">
        <v>2017</v>
      </c>
      <c r="D149" s="108">
        <v>239</v>
      </c>
    </row>
    <row r="150" spans="1:4" s="7" customFormat="1" ht="13.5" thickBot="1">
      <c r="A150" s="652" t="s">
        <v>0</v>
      </c>
      <c r="B150" s="641" t="s">
        <v>2</v>
      </c>
      <c r="C150" s="20"/>
      <c r="D150" s="141">
        <f>SUM(D145:D149)</f>
        <v>5218.98</v>
      </c>
    </row>
    <row r="151" spans="1:4" s="7" customFormat="1" ht="12.75" customHeight="1" thickBot="1">
      <c r="A151" s="649" t="s">
        <v>804</v>
      </c>
      <c r="B151" s="650"/>
      <c r="C151" s="650"/>
      <c r="D151" s="653"/>
    </row>
    <row r="152" spans="1:4" s="7" customFormat="1" ht="13.5" customHeight="1" thickBot="1">
      <c r="A152" s="630" t="s">
        <v>648</v>
      </c>
      <c r="B152" s="631"/>
      <c r="C152" s="631"/>
      <c r="D152" s="632"/>
    </row>
    <row r="153" spans="1:4" s="7" customFormat="1" ht="12.75">
      <c r="A153" s="27">
        <v>1</v>
      </c>
      <c r="B153" s="28" t="s">
        <v>780</v>
      </c>
      <c r="C153" s="27">
        <v>2013</v>
      </c>
      <c r="D153" s="121">
        <v>283</v>
      </c>
    </row>
    <row r="154" spans="1:4" s="7" customFormat="1" ht="12.75">
      <c r="A154" s="24">
        <v>2</v>
      </c>
      <c r="B154" s="29" t="s">
        <v>781</v>
      </c>
      <c r="C154" s="24">
        <v>2013</v>
      </c>
      <c r="D154" s="108">
        <v>550</v>
      </c>
    </row>
    <row r="155" spans="1:4" s="7" customFormat="1" ht="12.75">
      <c r="A155" s="24">
        <v>3</v>
      </c>
      <c r="B155" s="29" t="s">
        <v>782</v>
      </c>
      <c r="C155" s="24">
        <v>2014</v>
      </c>
      <c r="D155" s="108">
        <v>247.77</v>
      </c>
    </row>
    <row r="156" spans="1:4" s="7" customFormat="1" ht="12.75">
      <c r="A156" s="24">
        <v>4</v>
      </c>
      <c r="B156" s="29" t="s">
        <v>780</v>
      </c>
      <c r="C156" s="24">
        <v>2013</v>
      </c>
      <c r="D156" s="108">
        <v>400</v>
      </c>
    </row>
    <row r="157" spans="1:4" s="7" customFormat="1" ht="12.75">
      <c r="A157" s="24">
        <v>5</v>
      </c>
      <c r="B157" s="171" t="s">
        <v>780</v>
      </c>
      <c r="C157" s="184">
        <v>2015</v>
      </c>
      <c r="D157" s="172">
        <v>425</v>
      </c>
    </row>
    <row r="158" spans="1:4" s="7" customFormat="1" ht="12.75">
      <c r="A158" s="24">
        <v>6</v>
      </c>
      <c r="B158" s="29" t="s">
        <v>783</v>
      </c>
      <c r="C158" s="24">
        <v>2016</v>
      </c>
      <c r="D158" s="108">
        <v>320</v>
      </c>
    </row>
    <row r="159" spans="1:4" s="7" customFormat="1" ht="12.75">
      <c r="A159" s="24">
        <v>7</v>
      </c>
      <c r="B159" s="66" t="s">
        <v>784</v>
      </c>
      <c r="C159" s="32">
        <v>2016</v>
      </c>
      <c r="D159" s="173">
        <v>190</v>
      </c>
    </row>
    <row r="160" spans="1:4" s="7" customFormat="1" ht="12.75">
      <c r="A160" s="24">
        <v>8</v>
      </c>
      <c r="B160" s="107" t="s">
        <v>785</v>
      </c>
      <c r="C160" s="231">
        <v>2017</v>
      </c>
      <c r="D160" s="135">
        <v>1148.76</v>
      </c>
    </row>
    <row r="161" spans="1:4" s="7" customFormat="1" ht="12.75">
      <c r="A161" s="24">
        <v>9</v>
      </c>
      <c r="B161" s="107" t="s">
        <v>785</v>
      </c>
      <c r="C161" s="231">
        <v>2017</v>
      </c>
      <c r="D161" s="135">
        <v>1148.76</v>
      </c>
    </row>
    <row r="162" spans="1:4" s="7" customFormat="1" ht="12.75">
      <c r="A162" s="24">
        <v>10</v>
      </c>
      <c r="B162" s="107" t="s">
        <v>785</v>
      </c>
      <c r="C162" s="231">
        <v>2017</v>
      </c>
      <c r="D162" s="135">
        <v>1148.76</v>
      </c>
    </row>
    <row r="163" spans="1:4" s="7" customFormat="1" ht="12.75">
      <c r="A163" s="24">
        <v>11</v>
      </c>
      <c r="B163" s="107" t="s">
        <v>786</v>
      </c>
      <c r="C163" s="231">
        <v>2017</v>
      </c>
      <c r="D163" s="135">
        <v>1300.75</v>
      </c>
    </row>
    <row r="164" spans="1:4" s="7" customFormat="1" ht="12.75">
      <c r="A164" s="24">
        <v>12</v>
      </c>
      <c r="B164" s="107" t="s">
        <v>787</v>
      </c>
      <c r="C164" s="231">
        <v>2017</v>
      </c>
      <c r="D164" s="135">
        <v>228.38</v>
      </c>
    </row>
    <row r="165" spans="1:4" s="7" customFormat="1" ht="12.75">
      <c r="A165" s="24">
        <v>13</v>
      </c>
      <c r="B165" s="107" t="s">
        <v>787</v>
      </c>
      <c r="C165" s="231">
        <v>2017</v>
      </c>
      <c r="D165" s="135">
        <v>228.39</v>
      </c>
    </row>
    <row r="166" spans="1:4" s="7" customFormat="1" ht="12.75">
      <c r="A166" s="24">
        <v>14</v>
      </c>
      <c r="B166" s="107" t="s">
        <v>787</v>
      </c>
      <c r="C166" s="231">
        <v>2017</v>
      </c>
      <c r="D166" s="108">
        <v>228.39</v>
      </c>
    </row>
    <row r="167" spans="1:4" s="7" customFormat="1" ht="12.75">
      <c r="A167" s="24">
        <v>15</v>
      </c>
      <c r="B167" s="29" t="s">
        <v>1083</v>
      </c>
      <c r="C167" s="24">
        <v>2017</v>
      </c>
      <c r="D167" s="108">
        <v>73.44</v>
      </c>
    </row>
    <row r="168" spans="1:4" s="7" customFormat="1" ht="12.75">
      <c r="A168" s="24">
        <v>16</v>
      </c>
      <c r="B168" s="29" t="s">
        <v>1083</v>
      </c>
      <c r="C168" s="24">
        <v>2017</v>
      </c>
      <c r="D168" s="108">
        <v>73.43</v>
      </c>
    </row>
    <row r="169" spans="1:4" s="7" customFormat="1" ht="12.75">
      <c r="A169" s="24">
        <v>17</v>
      </c>
      <c r="B169" s="29" t="s">
        <v>1083</v>
      </c>
      <c r="C169" s="24">
        <v>2017</v>
      </c>
      <c r="D169" s="108">
        <v>73.43</v>
      </c>
    </row>
    <row r="170" spans="1:4" s="7" customFormat="1" ht="12.75">
      <c r="A170" s="24">
        <v>18</v>
      </c>
      <c r="B170" s="29" t="s">
        <v>788</v>
      </c>
      <c r="C170" s="24">
        <v>2017</v>
      </c>
      <c r="D170" s="108">
        <v>783.79</v>
      </c>
    </row>
    <row r="171" spans="1:4" s="7" customFormat="1" ht="12.75">
      <c r="A171" s="24">
        <v>25</v>
      </c>
      <c r="B171" s="29" t="s">
        <v>789</v>
      </c>
      <c r="C171" s="24">
        <v>2017</v>
      </c>
      <c r="D171" s="117">
        <v>4612.5</v>
      </c>
    </row>
    <row r="172" spans="1:4" s="7" customFormat="1" ht="12.75">
      <c r="A172" s="24">
        <v>26</v>
      </c>
      <c r="B172" s="29" t="s">
        <v>790</v>
      </c>
      <c r="C172" s="24">
        <v>2017</v>
      </c>
      <c r="D172" s="108">
        <v>695.36</v>
      </c>
    </row>
    <row r="173" spans="1:4" s="7" customFormat="1" ht="12.75">
      <c r="A173" s="24">
        <v>27</v>
      </c>
      <c r="B173" s="29" t="s">
        <v>1084</v>
      </c>
      <c r="C173" s="24">
        <v>2017</v>
      </c>
      <c r="D173" s="108">
        <v>1100</v>
      </c>
    </row>
    <row r="174" spans="1:4" s="7" customFormat="1" ht="12.75">
      <c r="A174" s="24">
        <v>28</v>
      </c>
      <c r="B174" s="29" t="s">
        <v>1085</v>
      </c>
      <c r="C174" s="24">
        <v>2017</v>
      </c>
      <c r="D174" s="108">
        <v>1648.2</v>
      </c>
    </row>
    <row r="175" spans="1:4" s="7" customFormat="1" ht="12.75">
      <c r="A175" s="24">
        <v>29</v>
      </c>
      <c r="B175" s="29" t="s">
        <v>1086</v>
      </c>
      <c r="C175" s="24">
        <v>2017</v>
      </c>
      <c r="D175" s="108">
        <v>370</v>
      </c>
    </row>
    <row r="176" spans="1:4" s="7" customFormat="1" ht="12.75">
      <c r="A176" s="24">
        <v>30</v>
      </c>
      <c r="B176" s="29" t="s">
        <v>1087</v>
      </c>
      <c r="C176" s="24">
        <v>2018</v>
      </c>
      <c r="D176" s="108">
        <v>3259</v>
      </c>
    </row>
    <row r="177" spans="1:4" s="7" customFormat="1" ht="12.75">
      <c r="A177" s="24">
        <v>31</v>
      </c>
      <c r="B177" s="29" t="s">
        <v>1088</v>
      </c>
      <c r="C177" s="24">
        <v>2018</v>
      </c>
      <c r="D177" s="108">
        <v>798.99</v>
      </c>
    </row>
    <row r="178" spans="1:4" s="7" customFormat="1" ht="12.75">
      <c r="A178" s="24">
        <v>32</v>
      </c>
      <c r="B178" s="29" t="s">
        <v>1088</v>
      </c>
      <c r="C178" s="24">
        <v>2018</v>
      </c>
      <c r="D178" s="108">
        <v>798.99</v>
      </c>
    </row>
    <row r="179" spans="1:4" s="7" customFormat="1" ht="12.75">
      <c r="A179" s="24">
        <v>33</v>
      </c>
      <c r="B179" s="29" t="s">
        <v>1089</v>
      </c>
      <c r="C179" s="24">
        <v>2018</v>
      </c>
      <c r="D179" s="108">
        <v>850</v>
      </c>
    </row>
    <row r="180" spans="1:4" s="7" customFormat="1" ht="12.75">
      <c r="A180" s="24">
        <v>34</v>
      </c>
      <c r="B180" s="29" t="s">
        <v>1089</v>
      </c>
      <c r="C180" s="24">
        <v>2018</v>
      </c>
      <c r="D180" s="108">
        <v>850</v>
      </c>
    </row>
    <row r="181" spans="1:4" ht="13.5" thickBot="1">
      <c r="A181" s="92"/>
      <c r="B181" s="659" t="s">
        <v>11</v>
      </c>
      <c r="C181" s="659"/>
      <c r="D181" s="158">
        <f>SUM(D153:D180)</f>
        <v>23835.090000000004</v>
      </c>
    </row>
    <row r="182" spans="1:4" s="7" customFormat="1" ht="12.75" customHeight="1" thickBot="1">
      <c r="A182" s="630" t="s">
        <v>880</v>
      </c>
      <c r="B182" s="631"/>
      <c r="C182" s="631"/>
      <c r="D182" s="632"/>
    </row>
    <row r="183" spans="1:4" s="7" customFormat="1" ht="12.75">
      <c r="A183" s="24">
        <v>1</v>
      </c>
      <c r="B183" s="29" t="s">
        <v>792</v>
      </c>
      <c r="C183" s="24">
        <v>2013</v>
      </c>
      <c r="D183" s="108">
        <v>1640</v>
      </c>
    </row>
    <row r="184" spans="1:4" s="7" customFormat="1" ht="12.75">
      <c r="A184" s="24">
        <v>2</v>
      </c>
      <c r="B184" s="29" t="s">
        <v>775</v>
      </c>
      <c r="C184" s="24">
        <v>2013</v>
      </c>
      <c r="D184" s="108">
        <v>2989</v>
      </c>
    </row>
    <row r="185" spans="1:4" s="7" customFormat="1" ht="12.75">
      <c r="A185" s="24">
        <v>3</v>
      </c>
      <c r="B185" s="29" t="s">
        <v>793</v>
      </c>
      <c r="C185" s="24">
        <v>2014</v>
      </c>
      <c r="D185" s="108">
        <v>1199</v>
      </c>
    </row>
    <row r="186" spans="1:4" s="7" customFormat="1" ht="12.75">
      <c r="A186" s="24">
        <v>4</v>
      </c>
      <c r="B186" s="29" t="s">
        <v>762</v>
      </c>
      <c r="C186" s="24">
        <v>2015</v>
      </c>
      <c r="D186" s="108">
        <v>2117.3</v>
      </c>
    </row>
    <row r="187" spans="1:4" s="7" customFormat="1" ht="12.75">
      <c r="A187" s="24">
        <v>5</v>
      </c>
      <c r="B187" s="29" t="s">
        <v>794</v>
      </c>
      <c r="C187" s="24">
        <v>2015</v>
      </c>
      <c r="D187" s="108">
        <v>219.73</v>
      </c>
    </row>
    <row r="188" spans="1:4" s="7" customFormat="1" ht="12.75">
      <c r="A188" s="24">
        <v>11</v>
      </c>
      <c r="B188" s="107" t="s">
        <v>795</v>
      </c>
      <c r="C188" s="231">
        <v>2017</v>
      </c>
      <c r="D188" s="135">
        <v>1343</v>
      </c>
    </row>
    <row r="189" spans="1:4" s="7" customFormat="1" ht="12.75">
      <c r="A189" s="24">
        <v>12</v>
      </c>
      <c r="B189" s="107" t="s">
        <v>795</v>
      </c>
      <c r="C189" s="231">
        <v>2017</v>
      </c>
      <c r="D189" s="135">
        <v>1343</v>
      </c>
    </row>
    <row r="190" spans="1:4" s="7" customFormat="1" ht="12.75">
      <c r="A190" s="24">
        <v>13</v>
      </c>
      <c r="B190" s="107" t="s">
        <v>795</v>
      </c>
      <c r="C190" s="231">
        <v>2017</v>
      </c>
      <c r="D190" s="135">
        <v>1343</v>
      </c>
    </row>
    <row r="191" spans="1:4" s="7" customFormat="1" ht="12.75">
      <c r="A191" s="24">
        <v>14</v>
      </c>
      <c r="B191" s="107" t="s">
        <v>796</v>
      </c>
      <c r="C191" s="231">
        <v>2017</v>
      </c>
      <c r="D191" s="135">
        <v>137.77</v>
      </c>
    </row>
    <row r="192" spans="1:4" s="7" customFormat="1" ht="12.75">
      <c r="A192" s="24">
        <v>15</v>
      </c>
      <c r="B192" s="107" t="s">
        <v>796</v>
      </c>
      <c r="C192" s="231">
        <v>2017</v>
      </c>
      <c r="D192" s="135">
        <v>137.77</v>
      </c>
    </row>
    <row r="193" spans="1:4" s="7" customFormat="1" ht="12.75">
      <c r="A193" s="24">
        <v>16</v>
      </c>
      <c r="B193" s="107" t="s">
        <v>796</v>
      </c>
      <c r="C193" s="231">
        <v>2017</v>
      </c>
      <c r="D193" s="135">
        <v>137.77</v>
      </c>
    </row>
    <row r="194" spans="1:4" s="7" customFormat="1" ht="12.75">
      <c r="A194" s="24">
        <v>17</v>
      </c>
      <c r="B194" s="107" t="s">
        <v>797</v>
      </c>
      <c r="C194" s="231">
        <v>2017</v>
      </c>
      <c r="D194" s="135">
        <v>167.77</v>
      </c>
    </row>
    <row r="195" spans="1:4" s="7" customFormat="1" ht="12.75">
      <c r="A195" s="24">
        <v>18</v>
      </c>
      <c r="B195" s="107" t="s">
        <v>1090</v>
      </c>
      <c r="C195" s="231">
        <v>2017</v>
      </c>
      <c r="D195" s="135">
        <v>238.99</v>
      </c>
    </row>
    <row r="196" spans="1:4" s="7" customFormat="1" ht="12.75">
      <c r="A196" s="24">
        <v>19</v>
      </c>
      <c r="B196" s="107" t="s">
        <v>798</v>
      </c>
      <c r="C196" s="231">
        <v>2017</v>
      </c>
      <c r="D196" s="135">
        <v>630.9</v>
      </c>
    </row>
    <row r="197" spans="1:4" s="7" customFormat="1" ht="12.75">
      <c r="A197" s="24">
        <v>21</v>
      </c>
      <c r="B197" s="107" t="s">
        <v>1091</v>
      </c>
      <c r="C197" s="231">
        <v>2017</v>
      </c>
      <c r="D197" s="135">
        <v>356</v>
      </c>
    </row>
    <row r="198" spans="1:4" s="7" customFormat="1" ht="12.75">
      <c r="A198" s="24">
        <v>22</v>
      </c>
      <c r="B198" s="107" t="s">
        <v>1092</v>
      </c>
      <c r="C198" s="231">
        <v>2018</v>
      </c>
      <c r="D198" s="135">
        <v>144.93</v>
      </c>
    </row>
    <row r="199" spans="1:4" s="7" customFormat="1" ht="13.5" thickBot="1">
      <c r="A199" s="24">
        <v>23</v>
      </c>
      <c r="B199" s="107" t="s">
        <v>1093</v>
      </c>
      <c r="C199" s="231">
        <v>2018</v>
      </c>
      <c r="D199" s="135">
        <v>2230</v>
      </c>
    </row>
    <row r="200" spans="1:4" ht="13.5" thickBot="1">
      <c r="A200" s="21"/>
      <c r="B200" s="641" t="s">
        <v>11</v>
      </c>
      <c r="C200" s="641"/>
      <c r="D200" s="141">
        <f>SUM(D183:D199)</f>
        <v>16375.93</v>
      </c>
    </row>
    <row r="201" spans="1:11" ht="34.5" customHeight="1" thickBot="1">
      <c r="A201" s="649" t="s">
        <v>802</v>
      </c>
      <c r="B201" s="650"/>
      <c r="C201" s="650"/>
      <c r="D201" s="653"/>
      <c r="F201" s="64"/>
      <c r="G201" s="64"/>
      <c r="H201" s="64"/>
      <c r="I201" s="64"/>
      <c r="J201" s="64"/>
      <c r="K201" s="64"/>
    </row>
    <row r="202" spans="1:4" s="7" customFormat="1" ht="13.5" customHeight="1" thickBot="1">
      <c r="A202" s="630" t="s">
        <v>648</v>
      </c>
      <c r="B202" s="631"/>
      <c r="C202" s="631"/>
      <c r="D202" s="632"/>
    </row>
    <row r="203" spans="1:4" s="7" customFormat="1" ht="12.75">
      <c r="A203" s="27">
        <v>1</v>
      </c>
      <c r="B203" s="28" t="s">
        <v>269</v>
      </c>
      <c r="C203" s="27">
        <v>2013</v>
      </c>
      <c r="D203" s="121">
        <v>1599</v>
      </c>
    </row>
    <row r="204" spans="1:4" s="7" customFormat="1" ht="12.75">
      <c r="A204" s="24">
        <v>2</v>
      </c>
      <c r="B204" s="29" t="s">
        <v>270</v>
      </c>
      <c r="C204" s="24">
        <v>2013</v>
      </c>
      <c r="D204" s="108">
        <v>2799</v>
      </c>
    </row>
    <row r="205" spans="1:4" s="7" customFormat="1" ht="12.75">
      <c r="A205" s="24">
        <v>3</v>
      </c>
      <c r="B205" s="29" t="s">
        <v>1095</v>
      </c>
      <c r="C205" s="24">
        <v>2013</v>
      </c>
      <c r="D205" s="108">
        <v>499</v>
      </c>
    </row>
    <row r="206" spans="1:4" s="7" customFormat="1" ht="12.75">
      <c r="A206" s="24">
        <v>4</v>
      </c>
      <c r="B206" s="29" t="s">
        <v>1096</v>
      </c>
      <c r="C206" s="24">
        <v>2013</v>
      </c>
      <c r="D206" s="108">
        <v>1596</v>
      </c>
    </row>
    <row r="207" spans="1:4" s="7" customFormat="1" ht="12.75">
      <c r="A207" s="24">
        <v>5</v>
      </c>
      <c r="B207" s="29" t="s">
        <v>1097</v>
      </c>
      <c r="C207" s="24">
        <v>2013</v>
      </c>
      <c r="D207" s="108">
        <v>510</v>
      </c>
    </row>
    <row r="208" spans="1:4" s="7" customFormat="1" ht="12.75">
      <c r="A208" s="24">
        <v>6</v>
      </c>
      <c r="B208" s="29" t="s">
        <v>1098</v>
      </c>
      <c r="C208" s="24">
        <v>2013</v>
      </c>
      <c r="D208" s="108">
        <v>999</v>
      </c>
    </row>
    <row r="209" spans="1:4" s="7" customFormat="1" ht="12.75">
      <c r="A209" s="24">
        <v>7</v>
      </c>
      <c r="B209" s="29" t="s">
        <v>271</v>
      </c>
      <c r="C209" s="24">
        <v>2013</v>
      </c>
      <c r="D209" s="108">
        <v>3279</v>
      </c>
    </row>
    <row r="210" spans="1:4" s="7" customFormat="1" ht="12.75">
      <c r="A210" s="24">
        <v>8</v>
      </c>
      <c r="B210" s="29" t="s">
        <v>1099</v>
      </c>
      <c r="C210" s="24">
        <v>2013</v>
      </c>
      <c r="D210" s="108">
        <v>610</v>
      </c>
    </row>
    <row r="211" spans="1:4" s="7" customFormat="1" ht="12.75">
      <c r="A211" s="24">
        <v>9</v>
      </c>
      <c r="B211" s="29" t="s">
        <v>1100</v>
      </c>
      <c r="C211" s="24">
        <v>2013</v>
      </c>
      <c r="D211" s="108">
        <v>620</v>
      </c>
    </row>
    <row r="212" spans="1:4" s="7" customFormat="1" ht="12.75">
      <c r="A212" s="24">
        <v>10</v>
      </c>
      <c r="B212" s="29" t="s">
        <v>201</v>
      </c>
      <c r="C212" s="24">
        <v>2013</v>
      </c>
      <c r="D212" s="108">
        <v>1570</v>
      </c>
    </row>
    <row r="213" spans="1:4" s="7" customFormat="1" ht="12.75">
      <c r="A213" s="24">
        <v>11</v>
      </c>
      <c r="B213" s="29" t="s">
        <v>201</v>
      </c>
      <c r="C213" s="24">
        <v>2014</v>
      </c>
      <c r="D213" s="108">
        <v>1510</v>
      </c>
    </row>
    <row r="214" spans="1:4" s="7" customFormat="1" ht="12.75">
      <c r="A214" s="24">
        <v>12</v>
      </c>
      <c r="B214" s="29" t="s">
        <v>808</v>
      </c>
      <c r="C214" s="24">
        <v>2014</v>
      </c>
      <c r="D214" s="108">
        <v>680</v>
      </c>
    </row>
    <row r="215" spans="1:4" s="7" customFormat="1" ht="12.75">
      <c r="A215" s="24">
        <v>13</v>
      </c>
      <c r="B215" s="29" t="s">
        <v>201</v>
      </c>
      <c r="C215" s="24">
        <v>2014</v>
      </c>
      <c r="D215" s="108">
        <v>680</v>
      </c>
    </row>
    <row r="216" spans="1:4" s="7" customFormat="1" ht="12.75">
      <c r="A216" s="24">
        <v>14</v>
      </c>
      <c r="B216" s="29" t="s">
        <v>201</v>
      </c>
      <c r="C216" s="24">
        <v>2014</v>
      </c>
      <c r="D216" s="108">
        <v>680</v>
      </c>
    </row>
    <row r="217" spans="1:4" s="7" customFormat="1" ht="12.75">
      <c r="A217" s="24">
        <v>15</v>
      </c>
      <c r="B217" s="29" t="s">
        <v>201</v>
      </c>
      <c r="C217" s="24">
        <v>2014</v>
      </c>
      <c r="D217" s="108">
        <v>870</v>
      </c>
    </row>
    <row r="218" spans="1:4" s="7" customFormat="1" ht="12.75">
      <c r="A218" s="24">
        <v>16</v>
      </c>
      <c r="B218" s="29" t="s">
        <v>201</v>
      </c>
      <c r="C218" s="24">
        <v>2014</v>
      </c>
      <c r="D218" s="108">
        <v>580</v>
      </c>
    </row>
    <row r="219" spans="1:4" s="7" customFormat="1" ht="12.75">
      <c r="A219" s="24">
        <v>17</v>
      </c>
      <c r="B219" s="29" t="s">
        <v>272</v>
      </c>
      <c r="C219" s="24">
        <v>2014</v>
      </c>
      <c r="D219" s="108">
        <v>828.23</v>
      </c>
    </row>
    <row r="220" spans="1:4" s="7" customFormat="1" ht="12.75">
      <c r="A220" s="24">
        <v>18</v>
      </c>
      <c r="B220" s="29" t="s">
        <v>1101</v>
      </c>
      <c r="C220" s="24">
        <v>2015</v>
      </c>
      <c r="D220" s="108">
        <v>1644</v>
      </c>
    </row>
    <row r="221" spans="1:4" s="7" customFormat="1" ht="12.75">
      <c r="A221" s="24">
        <v>19</v>
      </c>
      <c r="B221" s="29" t="s">
        <v>268</v>
      </c>
      <c r="C221" s="24">
        <v>2015</v>
      </c>
      <c r="D221" s="108">
        <v>5000</v>
      </c>
    </row>
    <row r="222" spans="1:4" s="7" customFormat="1" ht="12.75">
      <c r="A222" s="24">
        <v>18</v>
      </c>
      <c r="B222" s="29" t="s">
        <v>1102</v>
      </c>
      <c r="C222" s="24">
        <v>2015</v>
      </c>
      <c r="D222" s="108">
        <v>2447.7</v>
      </c>
    </row>
    <row r="223" spans="1:4" s="7" customFormat="1" ht="12.75">
      <c r="A223" s="24">
        <v>19</v>
      </c>
      <c r="B223" s="29" t="s">
        <v>1102</v>
      </c>
      <c r="C223" s="24">
        <v>2015</v>
      </c>
      <c r="D223" s="108">
        <v>2447.7</v>
      </c>
    </row>
    <row r="224" spans="1:4" s="7" customFormat="1" ht="12.75">
      <c r="A224" s="24">
        <v>20</v>
      </c>
      <c r="B224" s="29" t="s">
        <v>1103</v>
      </c>
      <c r="C224" s="24">
        <v>2015</v>
      </c>
      <c r="D224" s="108">
        <v>1476</v>
      </c>
    </row>
    <row r="225" spans="1:4" s="7" customFormat="1" ht="12.75">
      <c r="A225" s="24">
        <v>21</v>
      </c>
      <c r="B225" s="29" t="s">
        <v>201</v>
      </c>
      <c r="C225" s="24">
        <v>2016</v>
      </c>
      <c r="D225" s="108">
        <v>1086</v>
      </c>
    </row>
    <row r="226" spans="1:4" s="7" customFormat="1" ht="12.75">
      <c r="A226" s="24">
        <v>22</v>
      </c>
      <c r="B226" s="29" t="s">
        <v>809</v>
      </c>
      <c r="C226" s="24">
        <v>2016</v>
      </c>
      <c r="D226" s="108">
        <v>2300</v>
      </c>
    </row>
    <row r="227" spans="1:4" s="7" customFormat="1" ht="12.75">
      <c r="A227" s="24">
        <v>23</v>
      </c>
      <c r="B227" s="29" t="s">
        <v>810</v>
      </c>
      <c r="C227" s="24">
        <v>2016</v>
      </c>
      <c r="D227" s="108">
        <v>1750</v>
      </c>
    </row>
    <row r="228" spans="1:4" s="7" customFormat="1" ht="12.75">
      <c r="A228" s="24">
        <v>24</v>
      </c>
      <c r="B228" s="29" t="s">
        <v>228</v>
      </c>
      <c r="C228" s="24">
        <v>2017</v>
      </c>
      <c r="D228" s="108">
        <v>232.74</v>
      </c>
    </row>
    <row r="229" spans="1:4" s="7" customFormat="1" ht="12.75">
      <c r="A229" s="24">
        <v>25</v>
      </c>
      <c r="B229" s="29" t="s">
        <v>1104</v>
      </c>
      <c r="C229" s="24">
        <v>2017</v>
      </c>
      <c r="D229" s="108">
        <v>232.74</v>
      </c>
    </row>
    <row r="230" spans="1:4" s="7" customFormat="1" ht="12.75">
      <c r="A230" s="24">
        <v>26</v>
      </c>
      <c r="B230" s="29" t="s">
        <v>811</v>
      </c>
      <c r="C230" s="24">
        <v>2017</v>
      </c>
      <c r="D230" s="108">
        <v>1499</v>
      </c>
    </row>
    <row r="231" spans="1:4" s="7" customFormat="1" ht="12.75">
      <c r="A231" s="24">
        <v>27</v>
      </c>
      <c r="B231" s="29" t="s">
        <v>201</v>
      </c>
      <c r="C231" s="24">
        <v>2017</v>
      </c>
      <c r="D231" s="108">
        <v>1055</v>
      </c>
    </row>
    <row r="232" spans="1:4" s="7" customFormat="1" ht="12.75">
      <c r="A232" s="24">
        <v>28</v>
      </c>
      <c r="B232" s="29" t="s">
        <v>812</v>
      </c>
      <c r="C232" s="24">
        <v>2017</v>
      </c>
      <c r="D232" s="108">
        <v>2298</v>
      </c>
    </row>
    <row r="233" spans="1:4" s="7" customFormat="1" ht="12.75">
      <c r="A233" s="24">
        <v>29</v>
      </c>
      <c r="B233" s="29" t="s">
        <v>268</v>
      </c>
      <c r="C233" s="24">
        <v>2017</v>
      </c>
      <c r="D233" s="108">
        <v>6150</v>
      </c>
    </row>
    <row r="234" spans="1:4" s="7" customFormat="1" ht="12.75">
      <c r="A234" s="24">
        <v>30</v>
      </c>
      <c r="B234" s="29" t="s">
        <v>273</v>
      </c>
      <c r="C234" s="24">
        <v>2017</v>
      </c>
      <c r="D234" s="108">
        <v>1150</v>
      </c>
    </row>
    <row r="235" spans="1:4" s="7" customFormat="1" ht="13.5" thickBot="1">
      <c r="A235" s="24">
        <v>31</v>
      </c>
      <c r="B235" s="29" t="s">
        <v>1105</v>
      </c>
      <c r="C235" s="24">
        <v>2016</v>
      </c>
      <c r="D235" s="108">
        <v>470</v>
      </c>
    </row>
    <row r="236" spans="1:4" s="9" customFormat="1" ht="13.5" thickBot="1">
      <c r="A236" s="21"/>
      <c r="B236" s="22" t="s">
        <v>0</v>
      </c>
      <c r="C236" s="20"/>
      <c r="D236" s="141">
        <f>SUM(D203:D235)</f>
        <v>51148.11</v>
      </c>
    </row>
    <row r="237" spans="1:4" ht="12.75" customHeight="1">
      <c r="A237" s="644" t="s">
        <v>880</v>
      </c>
      <c r="B237" s="645"/>
      <c r="C237" s="645"/>
      <c r="D237" s="646"/>
    </row>
    <row r="238" spans="1:4" s="7" customFormat="1" ht="12.75">
      <c r="A238" s="24">
        <v>1</v>
      </c>
      <c r="B238" s="29" t="s">
        <v>274</v>
      </c>
      <c r="C238" s="24">
        <v>2013</v>
      </c>
      <c r="D238" s="108">
        <v>1280</v>
      </c>
    </row>
    <row r="239" spans="1:4" s="7" customFormat="1" ht="12.75">
      <c r="A239" s="24">
        <v>2</v>
      </c>
      <c r="B239" s="29" t="s">
        <v>1106</v>
      </c>
      <c r="C239" s="24">
        <v>2013</v>
      </c>
      <c r="D239" s="108">
        <v>1590</v>
      </c>
    </row>
    <row r="240" spans="1:4" s="7" customFormat="1" ht="12.75">
      <c r="A240" s="24">
        <v>3</v>
      </c>
      <c r="B240" s="29" t="s">
        <v>1107</v>
      </c>
      <c r="C240" s="24">
        <v>2015</v>
      </c>
      <c r="D240" s="108">
        <v>1300</v>
      </c>
    </row>
    <row r="241" spans="1:4" s="7" customFormat="1" ht="12.75">
      <c r="A241" s="24">
        <v>4</v>
      </c>
      <c r="B241" s="29" t="s">
        <v>1108</v>
      </c>
      <c r="C241" s="24">
        <v>2015</v>
      </c>
      <c r="D241" s="108">
        <v>1968</v>
      </c>
    </row>
    <row r="242" spans="1:4" s="7" customFormat="1" ht="12.75">
      <c r="A242" s="24">
        <v>5</v>
      </c>
      <c r="B242" s="29" t="s">
        <v>1109</v>
      </c>
      <c r="C242" s="24">
        <v>2015</v>
      </c>
      <c r="D242" s="108">
        <v>332.1</v>
      </c>
    </row>
    <row r="243" spans="1:4" s="7" customFormat="1" ht="12.75">
      <c r="A243" s="24">
        <v>6</v>
      </c>
      <c r="B243" s="29" t="s">
        <v>1109</v>
      </c>
      <c r="C243" s="24">
        <v>2015</v>
      </c>
      <c r="D243" s="108">
        <v>332.1</v>
      </c>
    </row>
    <row r="244" spans="1:4" s="7" customFormat="1" ht="12.75">
      <c r="A244" s="24">
        <v>7</v>
      </c>
      <c r="B244" s="29" t="s">
        <v>813</v>
      </c>
      <c r="C244" s="24">
        <v>2016</v>
      </c>
      <c r="D244" s="108">
        <v>1396</v>
      </c>
    </row>
    <row r="245" spans="1:4" s="7" customFormat="1" ht="12.75">
      <c r="A245" s="24">
        <v>8</v>
      </c>
      <c r="B245" s="29" t="s">
        <v>1110</v>
      </c>
      <c r="C245" s="24">
        <v>2016</v>
      </c>
      <c r="D245" s="108">
        <v>325</v>
      </c>
    </row>
    <row r="246" spans="1:4" s="7" customFormat="1" ht="12.75">
      <c r="A246" s="24">
        <v>9</v>
      </c>
      <c r="B246" s="29" t="s">
        <v>735</v>
      </c>
      <c r="C246" s="24">
        <v>2016</v>
      </c>
      <c r="D246" s="108">
        <v>1250</v>
      </c>
    </row>
    <row r="247" spans="1:4" s="7" customFormat="1" ht="12.75">
      <c r="A247" s="24">
        <v>10</v>
      </c>
      <c r="B247" s="29" t="s">
        <v>814</v>
      </c>
      <c r="C247" s="24">
        <v>2106</v>
      </c>
      <c r="D247" s="108">
        <v>1489</v>
      </c>
    </row>
    <row r="248" spans="1:4" s="7" customFormat="1" ht="12.75">
      <c r="A248" s="24">
        <v>11</v>
      </c>
      <c r="B248" s="29" t="s">
        <v>814</v>
      </c>
      <c r="C248" s="24">
        <v>2016</v>
      </c>
      <c r="D248" s="108">
        <v>1489</v>
      </c>
    </row>
    <row r="249" spans="1:4" s="7" customFormat="1" ht="12.75">
      <c r="A249" s="24">
        <v>12</v>
      </c>
      <c r="B249" s="29" t="s">
        <v>815</v>
      </c>
      <c r="C249" s="24">
        <v>2016</v>
      </c>
      <c r="D249" s="108">
        <v>6100</v>
      </c>
    </row>
    <row r="250" spans="1:4" s="7" customFormat="1" ht="12.75">
      <c r="A250" s="24">
        <v>13</v>
      </c>
      <c r="B250" s="29" t="s">
        <v>816</v>
      </c>
      <c r="C250" s="24">
        <v>2017</v>
      </c>
      <c r="D250" s="108">
        <v>2780</v>
      </c>
    </row>
    <row r="251" spans="1:4" s="7" customFormat="1" ht="12.75">
      <c r="A251" s="24">
        <v>14</v>
      </c>
      <c r="B251" s="29" t="s">
        <v>817</v>
      </c>
      <c r="C251" s="24">
        <v>2017</v>
      </c>
      <c r="D251" s="108">
        <v>1700</v>
      </c>
    </row>
    <row r="252" spans="1:4" s="7" customFormat="1" ht="12.75">
      <c r="A252" s="24">
        <v>15</v>
      </c>
      <c r="B252" s="29" t="s">
        <v>1106</v>
      </c>
      <c r="C252" s="24">
        <v>2017</v>
      </c>
      <c r="D252" s="108">
        <v>2099</v>
      </c>
    </row>
    <row r="253" spans="1:4" s="7" customFormat="1" ht="12.75">
      <c r="A253" s="24">
        <v>16</v>
      </c>
      <c r="B253" s="29" t="s">
        <v>1111</v>
      </c>
      <c r="C253" s="24">
        <v>2017</v>
      </c>
      <c r="D253" s="108">
        <v>2099</v>
      </c>
    </row>
    <row r="254" spans="1:4" s="7" customFormat="1" ht="12.75">
      <c r="A254" s="24">
        <v>17</v>
      </c>
      <c r="B254" s="29" t="s">
        <v>1112</v>
      </c>
      <c r="C254" s="24">
        <v>2017</v>
      </c>
      <c r="D254" s="108">
        <v>1097.32</v>
      </c>
    </row>
    <row r="255" spans="1:4" s="7" customFormat="1" ht="12.75">
      <c r="A255" s="24">
        <v>18</v>
      </c>
      <c r="B255" s="29" t="s">
        <v>1113</v>
      </c>
      <c r="C255" s="24">
        <v>2017</v>
      </c>
      <c r="D255" s="108">
        <v>7850</v>
      </c>
    </row>
    <row r="256" spans="1:4" s="9" customFormat="1" ht="13.5" thickBot="1">
      <c r="A256" s="92"/>
      <c r="B256" s="144" t="s">
        <v>0</v>
      </c>
      <c r="C256" s="95"/>
      <c r="D256" s="158">
        <f>SUM(D238:D255)</f>
        <v>36476.520000000004</v>
      </c>
    </row>
    <row r="257" spans="1:4" s="7" customFormat="1" ht="13.5" thickBot="1">
      <c r="A257" s="649" t="s">
        <v>84</v>
      </c>
      <c r="B257" s="650"/>
      <c r="C257" s="650"/>
      <c r="D257" s="653"/>
    </row>
    <row r="258" spans="1:4" s="7" customFormat="1" ht="12.75" customHeight="1" thickBot="1">
      <c r="A258" s="630" t="s">
        <v>648</v>
      </c>
      <c r="B258" s="631"/>
      <c r="C258" s="631"/>
      <c r="D258" s="632"/>
    </row>
    <row r="259" spans="1:4" s="7" customFormat="1" ht="12.75">
      <c r="A259" s="24">
        <v>3</v>
      </c>
      <c r="B259" s="29" t="s">
        <v>306</v>
      </c>
      <c r="C259" s="24">
        <v>2013</v>
      </c>
      <c r="D259" s="108">
        <v>980</v>
      </c>
    </row>
    <row r="260" spans="1:4" s="7" customFormat="1" ht="12.75">
      <c r="A260" s="24">
        <v>6</v>
      </c>
      <c r="B260" s="29" t="s">
        <v>308</v>
      </c>
      <c r="C260" s="24">
        <v>2013</v>
      </c>
      <c r="D260" s="108">
        <v>195</v>
      </c>
    </row>
    <row r="261" spans="1:4" s="7" customFormat="1" ht="12.75">
      <c r="A261" s="24">
        <v>7</v>
      </c>
      <c r="B261" s="29" t="s">
        <v>309</v>
      </c>
      <c r="C261" s="24">
        <v>2014</v>
      </c>
      <c r="D261" s="108">
        <v>2068.99</v>
      </c>
    </row>
    <row r="262" spans="1:4" s="7" customFormat="1" ht="12.75">
      <c r="A262" s="24">
        <v>10</v>
      </c>
      <c r="B262" s="29" t="s">
        <v>311</v>
      </c>
      <c r="C262" s="24">
        <v>2014</v>
      </c>
      <c r="D262" s="108">
        <v>480</v>
      </c>
    </row>
    <row r="263" spans="1:4" s="7" customFormat="1" ht="12.75">
      <c r="A263" s="24">
        <v>11</v>
      </c>
      <c r="B263" s="29" t="s">
        <v>312</v>
      </c>
      <c r="C263" s="24">
        <v>2014</v>
      </c>
      <c r="D263" s="108">
        <v>239</v>
      </c>
    </row>
    <row r="264" spans="1:4" s="7" customFormat="1" ht="12.75">
      <c r="A264" s="24">
        <v>12</v>
      </c>
      <c r="B264" s="29" t="s">
        <v>313</v>
      </c>
      <c r="C264" s="24">
        <v>2015</v>
      </c>
      <c r="D264" s="108">
        <v>1180</v>
      </c>
    </row>
    <row r="265" spans="1:4" s="7" customFormat="1" ht="12.75">
      <c r="A265" s="24">
        <v>13</v>
      </c>
      <c r="B265" s="29" t="s">
        <v>314</v>
      </c>
      <c r="C265" s="24">
        <v>2015</v>
      </c>
      <c r="D265" s="108">
        <v>120</v>
      </c>
    </row>
    <row r="266" spans="1:4" s="7" customFormat="1" ht="12.75">
      <c r="A266" s="24">
        <v>14</v>
      </c>
      <c r="B266" s="29" t="s">
        <v>315</v>
      </c>
      <c r="C266" s="24">
        <v>2014</v>
      </c>
      <c r="D266" s="108">
        <v>450</v>
      </c>
    </row>
    <row r="267" spans="1:4" s="7" customFormat="1" ht="12.75">
      <c r="A267" s="24">
        <v>19</v>
      </c>
      <c r="B267" s="29" t="s">
        <v>318</v>
      </c>
      <c r="C267" s="24">
        <v>2014</v>
      </c>
      <c r="D267" s="108">
        <v>2000</v>
      </c>
    </row>
    <row r="268" spans="1:4" s="7" customFormat="1" ht="12.75">
      <c r="A268" s="24">
        <v>20</v>
      </c>
      <c r="B268" s="29" t="s">
        <v>319</v>
      </c>
      <c r="C268" s="24">
        <v>2015</v>
      </c>
      <c r="D268" s="108">
        <v>1494.45</v>
      </c>
    </row>
    <row r="269" spans="1:4" s="7" customFormat="1" ht="12.75">
      <c r="A269" s="24">
        <v>21</v>
      </c>
      <c r="B269" s="29" t="s">
        <v>320</v>
      </c>
      <c r="C269" s="24">
        <v>2014</v>
      </c>
      <c r="D269" s="108">
        <v>2078.6</v>
      </c>
    </row>
    <row r="270" spans="1:4" s="7" customFormat="1" ht="12.75">
      <c r="A270" s="24">
        <v>22</v>
      </c>
      <c r="B270" s="29" t="s">
        <v>321</v>
      </c>
      <c r="C270" s="24">
        <v>2014</v>
      </c>
      <c r="D270" s="108">
        <v>417</v>
      </c>
    </row>
    <row r="271" spans="1:4" s="7" customFormat="1" ht="12.75">
      <c r="A271" s="24">
        <v>23</v>
      </c>
      <c r="B271" s="29" t="s">
        <v>322</v>
      </c>
      <c r="C271" s="24">
        <v>2014</v>
      </c>
      <c r="D271" s="108">
        <v>880.88</v>
      </c>
    </row>
    <row r="272" spans="1:4" s="7" customFormat="1" ht="12.75">
      <c r="A272" s="24">
        <v>24</v>
      </c>
      <c r="B272" s="29" t="s">
        <v>323</v>
      </c>
      <c r="C272" s="51">
        <v>2014</v>
      </c>
      <c r="D272" s="108">
        <v>690</v>
      </c>
    </row>
    <row r="273" spans="1:4" s="7" customFormat="1" ht="12.75">
      <c r="A273" s="24">
        <v>26</v>
      </c>
      <c r="B273" s="29" t="s">
        <v>717</v>
      </c>
      <c r="C273" s="24">
        <v>2015</v>
      </c>
      <c r="D273" s="108">
        <v>1280</v>
      </c>
    </row>
    <row r="274" spans="1:4" s="7" customFormat="1" ht="12.75">
      <c r="A274" s="24">
        <v>28</v>
      </c>
      <c r="B274" s="29" t="s">
        <v>819</v>
      </c>
      <c r="C274" s="24">
        <v>2016</v>
      </c>
      <c r="D274" s="108">
        <v>1400</v>
      </c>
    </row>
    <row r="275" spans="1:4" s="7" customFormat="1" ht="14.25" customHeight="1">
      <c r="A275" s="24">
        <v>29</v>
      </c>
      <c r="B275" s="29" t="s">
        <v>824</v>
      </c>
      <c r="C275" s="24">
        <v>2016</v>
      </c>
      <c r="D275" s="108">
        <v>592</v>
      </c>
    </row>
    <row r="276" spans="1:6" s="7" customFormat="1" ht="12.75">
      <c r="A276" s="24">
        <v>30</v>
      </c>
      <c r="B276" s="29" t="s">
        <v>825</v>
      </c>
      <c r="C276" s="24">
        <v>2016</v>
      </c>
      <c r="D276" s="117">
        <v>1000</v>
      </c>
      <c r="E276" s="116"/>
      <c r="F276" s="116"/>
    </row>
    <row r="277" spans="1:4" s="7" customFormat="1" ht="12.75">
      <c r="A277" s="24">
        <v>31</v>
      </c>
      <c r="B277" s="29" t="s">
        <v>826</v>
      </c>
      <c r="C277" s="24">
        <v>2016</v>
      </c>
      <c r="D277" s="108">
        <v>380</v>
      </c>
    </row>
    <row r="278" spans="1:4" s="7" customFormat="1" ht="12.75">
      <c r="A278" s="24">
        <v>36</v>
      </c>
      <c r="B278" s="29" t="s">
        <v>1116</v>
      </c>
      <c r="C278" s="24">
        <v>2017</v>
      </c>
      <c r="D278" s="108">
        <v>1000</v>
      </c>
    </row>
    <row r="279" spans="1:4" s="7" customFormat="1" ht="13.5" thickBot="1">
      <c r="A279" s="24">
        <v>37</v>
      </c>
      <c r="B279" s="29" t="s">
        <v>1117</v>
      </c>
      <c r="C279" s="24">
        <v>2017</v>
      </c>
      <c r="D279" s="108">
        <v>700</v>
      </c>
    </row>
    <row r="280" spans="1:7" s="7" customFormat="1" ht="13.5" thickBot="1">
      <c r="A280" s="657" t="s">
        <v>0</v>
      </c>
      <c r="B280" s="658"/>
      <c r="C280" s="38"/>
      <c r="D280" s="159">
        <f>SUM(D259:D279)</f>
        <v>19625.92</v>
      </c>
      <c r="G280" s="8"/>
    </row>
    <row r="281" spans="1:4" s="7" customFormat="1" ht="17.25" customHeight="1" thickBot="1">
      <c r="A281" s="630" t="s">
        <v>681</v>
      </c>
      <c r="B281" s="631"/>
      <c r="C281" s="631"/>
      <c r="D281" s="632"/>
    </row>
    <row r="282" spans="1:4" s="7" customFormat="1" ht="12.75">
      <c r="A282" s="27">
        <v>1</v>
      </c>
      <c r="B282" s="29" t="s">
        <v>304</v>
      </c>
      <c r="C282" s="24">
        <v>2013</v>
      </c>
      <c r="D282" s="108">
        <v>252</v>
      </c>
    </row>
    <row r="283" spans="1:4" s="7" customFormat="1" ht="12.75">
      <c r="A283" s="27">
        <v>2</v>
      </c>
      <c r="B283" s="29" t="s">
        <v>305</v>
      </c>
      <c r="C283" s="24">
        <v>2013</v>
      </c>
      <c r="D283" s="108">
        <v>241.08</v>
      </c>
    </row>
    <row r="284" spans="1:4" s="7" customFormat="1" ht="12.75">
      <c r="A284" s="24">
        <v>5</v>
      </c>
      <c r="B284" s="29" t="s">
        <v>305</v>
      </c>
      <c r="C284" s="24">
        <v>2013</v>
      </c>
      <c r="D284" s="108">
        <v>241.08</v>
      </c>
    </row>
    <row r="285" spans="1:4" s="7" customFormat="1" ht="12.75">
      <c r="A285" s="24">
        <v>4</v>
      </c>
      <c r="B285" s="29" t="s">
        <v>307</v>
      </c>
      <c r="C285" s="24">
        <v>2013</v>
      </c>
      <c r="D285" s="108">
        <v>2432.65</v>
      </c>
    </row>
    <row r="286" spans="1:4" s="7" customFormat="1" ht="12.75">
      <c r="A286" s="24">
        <v>8</v>
      </c>
      <c r="B286" s="29" t="s">
        <v>310</v>
      </c>
      <c r="C286" s="24">
        <v>2014</v>
      </c>
      <c r="D286" s="108">
        <v>1701.83</v>
      </c>
    </row>
    <row r="287" spans="1:4" s="7" customFormat="1" ht="12.75">
      <c r="A287" s="24">
        <v>9</v>
      </c>
      <c r="B287" s="29" t="s">
        <v>310</v>
      </c>
      <c r="C287" s="24">
        <v>2014</v>
      </c>
      <c r="D287" s="108">
        <v>1701.83</v>
      </c>
    </row>
    <row r="288" spans="1:4" s="7" customFormat="1" ht="12.75">
      <c r="A288" s="24">
        <v>1</v>
      </c>
      <c r="B288" s="29" t="s">
        <v>324</v>
      </c>
      <c r="C288" s="24">
        <v>2013</v>
      </c>
      <c r="D288" s="108">
        <v>624</v>
      </c>
    </row>
    <row r="289" spans="1:4" s="7" customFormat="1" ht="12.75">
      <c r="A289" s="24">
        <v>2</v>
      </c>
      <c r="B289" s="29" t="s">
        <v>326</v>
      </c>
      <c r="C289" s="24">
        <v>2013</v>
      </c>
      <c r="D289" s="108">
        <v>2496.6</v>
      </c>
    </row>
    <row r="290" spans="1:4" s="7" customFormat="1" ht="12.75">
      <c r="A290" s="24">
        <v>3</v>
      </c>
      <c r="B290" s="29" t="s">
        <v>325</v>
      </c>
      <c r="C290" s="24">
        <v>2013</v>
      </c>
      <c r="D290" s="108">
        <v>334.94</v>
      </c>
    </row>
    <row r="291" spans="1:4" s="7" customFormat="1" ht="12.75">
      <c r="A291" s="24">
        <v>4</v>
      </c>
      <c r="B291" s="29" t="s">
        <v>327</v>
      </c>
      <c r="C291" s="24">
        <v>2013</v>
      </c>
      <c r="D291" s="108">
        <v>2814.23</v>
      </c>
    </row>
    <row r="292" spans="1:4" s="7" customFormat="1" ht="12.75">
      <c r="A292" s="24">
        <v>5</v>
      </c>
      <c r="B292" s="29" t="s">
        <v>328</v>
      </c>
      <c r="C292" s="24">
        <v>2013</v>
      </c>
      <c r="D292" s="108">
        <v>2100</v>
      </c>
    </row>
    <row r="293" spans="1:4" s="7" customFormat="1" ht="12.75">
      <c r="A293" s="24">
        <v>6</v>
      </c>
      <c r="B293" s="29" t="s">
        <v>329</v>
      </c>
      <c r="C293" s="24">
        <v>2014</v>
      </c>
      <c r="D293" s="108">
        <v>299.99</v>
      </c>
    </row>
    <row r="294" spans="1:4" s="7" customFormat="1" ht="12.75">
      <c r="A294" s="24">
        <v>7</v>
      </c>
      <c r="B294" s="29" t="s">
        <v>330</v>
      </c>
      <c r="C294" s="24">
        <v>2013</v>
      </c>
      <c r="D294" s="108">
        <v>1900</v>
      </c>
    </row>
    <row r="295" spans="1:4" s="7" customFormat="1" ht="12.75">
      <c r="A295" s="24">
        <v>8</v>
      </c>
      <c r="B295" s="29" t="s">
        <v>331</v>
      </c>
      <c r="C295" s="24">
        <v>2014</v>
      </c>
      <c r="D295" s="108">
        <v>2290</v>
      </c>
    </row>
    <row r="296" spans="1:4" s="7" customFormat="1" ht="12.75">
      <c r="A296" s="24">
        <v>9</v>
      </c>
      <c r="B296" s="29" t="s">
        <v>332</v>
      </c>
      <c r="C296" s="24">
        <v>2014</v>
      </c>
      <c r="D296" s="108">
        <v>3200</v>
      </c>
    </row>
    <row r="297" spans="1:4" s="7" customFormat="1" ht="12.75">
      <c r="A297" s="24">
        <v>10</v>
      </c>
      <c r="B297" s="29" t="s">
        <v>333</v>
      </c>
      <c r="C297" s="24">
        <v>2014</v>
      </c>
      <c r="D297" s="108">
        <v>279.99</v>
      </c>
    </row>
    <row r="298" spans="1:4" s="7" customFormat="1" ht="12.75">
      <c r="A298" s="24">
        <v>15</v>
      </c>
      <c r="B298" s="29" t="s">
        <v>316</v>
      </c>
      <c r="C298" s="24">
        <v>2014</v>
      </c>
      <c r="D298" s="108">
        <v>1758.56</v>
      </c>
    </row>
    <row r="299" spans="1:4" s="7" customFormat="1" ht="12.75">
      <c r="A299" s="24">
        <v>16</v>
      </c>
      <c r="B299" s="29" t="s">
        <v>317</v>
      </c>
      <c r="C299" s="24">
        <v>2014</v>
      </c>
      <c r="D299" s="108">
        <v>2375</v>
      </c>
    </row>
    <row r="300" spans="1:4" s="7" customFormat="1" ht="12.75">
      <c r="A300" s="24">
        <v>17</v>
      </c>
      <c r="B300" s="29" t="s">
        <v>316</v>
      </c>
      <c r="C300" s="24">
        <v>2014</v>
      </c>
      <c r="D300" s="108">
        <v>1758.56</v>
      </c>
    </row>
    <row r="301" spans="1:4" s="7" customFormat="1" ht="12.75">
      <c r="A301" s="24">
        <v>18</v>
      </c>
      <c r="B301" s="29" t="s">
        <v>316</v>
      </c>
      <c r="C301" s="24">
        <v>2014</v>
      </c>
      <c r="D301" s="108">
        <v>1635.45</v>
      </c>
    </row>
    <row r="302" spans="1:4" s="7" customFormat="1" ht="12.75">
      <c r="A302" s="24">
        <v>25</v>
      </c>
      <c r="B302" s="29" t="s">
        <v>316</v>
      </c>
      <c r="C302" s="51">
        <v>2014</v>
      </c>
      <c r="D302" s="108">
        <v>1758.56</v>
      </c>
    </row>
    <row r="303" spans="1:4" s="7" customFormat="1" ht="12.75">
      <c r="A303" s="24">
        <v>27</v>
      </c>
      <c r="B303" s="29" t="s">
        <v>718</v>
      </c>
      <c r="C303" s="24">
        <v>2016</v>
      </c>
      <c r="D303" s="108">
        <v>1850</v>
      </c>
    </row>
    <row r="304" spans="1:4" s="7" customFormat="1" ht="12.75">
      <c r="A304" s="24">
        <v>11</v>
      </c>
      <c r="B304" s="29" t="s">
        <v>719</v>
      </c>
      <c r="C304" s="24">
        <v>2015</v>
      </c>
      <c r="D304" s="108">
        <v>237</v>
      </c>
    </row>
    <row r="305" spans="1:4" s="7" customFormat="1" ht="12.75">
      <c r="A305" s="24">
        <v>12</v>
      </c>
      <c r="B305" s="29" t="s">
        <v>334</v>
      </c>
      <c r="C305" s="24">
        <v>2015</v>
      </c>
      <c r="D305" s="108">
        <v>279</v>
      </c>
    </row>
    <row r="306" spans="1:4" s="7" customFormat="1" ht="12.75">
      <c r="A306" s="24">
        <v>13</v>
      </c>
      <c r="B306" s="29" t="s">
        <v>1115</v>
      </c>
      <c r="C306" s="24">
        <v>2015</v>
      </c>
      <c r="D306" s="108">
        <v>1180</v>
      </c>
    </row>
    <row r="307" spans="1:4" s="7" customFormat="1" ht="12.75">
      <c r="A307" s="24">
        <v>16</v>
      </c>
      <c r="B307" s="29" t="s">
        <v>720</v>
      </c>
      <c r="C307" s="24">
        <v>2015</v>
      </c>
      <c r="D307" s="108">
        <v>237</v>
      </c>
    </row>
    <row r="308" spans="1:4" s="7" customFormat="1" ht="12.75">
      <c r="A308" s="24">
        <v>17</v>
      </c>
      <c r="B308" s="29" t="s">
        <v>721</v>
      </c>
      <c r="C308" s="24">
        <v>2015</v>
      </c>
      <c r="D308" s="108">
        <v>229</v>
      </c>
    </row>
    <row r="309" spans="1:4" s="7" customFormat="1" ht="12.75">
      <c r="A309" s="24">
        <v>18</v>
      </c>
      <c r="B309" s="29" t="s">
        <v>722</v>
      </c>
      <c r="C309" s="24">
        <v>2015</v>
      </c>
      <c r="D309" s="108">
        <v>189.99</v>
      </c>
    </row>
    <row r="310" spans="1:4" s="7" customFormat="1" ht="12.75">
      <c r="A310" s="24">
        <v>20</v>
      </c>
      <c r="B310" s="29" t="s">
        <v>723</v>
      </c>
      <c r="C310" s="24">
        <v>2015</v>
      </c>
      <c r="D310" s="108">
        <v>2100</v>
      </c>
    </row>
    <row r="311" spans="1:4" s="7" customFormat="1" ht="12.75">
      <c r="A311" s="24">
        <v>21</v>
      </c>
      <c r="B311" s="29" t="s">
        <v>723</v>
      </c>
      <c r="C311" s="24">
        <v>2015</v>
      </c>
      <c r="D311" s="108">
        <v>2100</v>
      </c>
    </row>
    <row r="312" spans="1:4" s="7" customFormat="1" ht="12.75">
      <c r="A312" s="24">
        <v>22</v>
      </c>
      <c r="B312" s="29" t="s">
        <v>723</v>
      </c>
      <c r="C312" s="24">
        <v>2015</v>
      </c>
      <c r="D312" s="108">
        <v>2100</v>
      </c>
    </row>
    <row r="313" spans="1:4" s="7" customFormat="1" ht="12.75">
      <c r="A313" s="24">
        <v>23</v>
      </c>
      <c r="B313" s="29" t="s">
        <v>724</v>
      </c>
      <c r="C313" s="24">
        <v>2015</v>
      </c>
      <c r="D313" s="108">
        <v>1980</v>
      </c>
    </row>
    <row r="314" spans="1:4" s="7" customFormat="1" ht="12.75">
      <c r="A314" s="24">
        <v>24</v>
      </c>
      <c r="B314" s="29" t="s">
        <v>725</v>
      </c>
      <c r="C314" s="24">
        <v>2016</v>
      </c>
      <c r="D314" s="108">
        <v>2000</v>
      </c>
    </row>
    <row r="315" spans="1:4" s="7" customFormat="1" ht="12.75">
      <c r="A315" s="24">
        <v>26</v>
      </c>
      <c r="B315" s="29" t="s">
        <v>822</v>
      </c>
      <c r="C315" s="24">
        <v>2016</v>
      </c>
      <c r="D315" s="108">
        <v>219</v>
      </c>
    </row>
    <row r="316" spans="1:4" s="7" customFormat="1" ht="12.75">
      <c r="A316" s="24">
        <v>27</v>
      </c>
      <c r="B316" s="29" t="s">
        <v>823</v>
      </c>
      <c r="C316" s="24">
        <v>2017</v>
      </c>
      <c r="D316" s="108">
        <v>370</v>
      </c>
    </row>
    <row r="317" spans="1:4" s="7" customFormat="1" ht="15.75" customHeight="1">
      <c r="A317" s="24">
        <v>28</v>
      </c>
      <c r="B317" s="29" t="s">
        <v>823</v>
      </c>
      <c r="C317" s="24">
        <v>2017</v>
      </c>
      <c r="D317" s="108">
        <v>370</v>
      </c>
    </row>
    <row r="318" spans="1:4" s="7" customFormat="1" ht="12.75">
      <c r="A318" s="24">
        <v>32</v>
      </c>
      <c r="B318" s="29" t="s">
        <v>827</v>
      </c>
      <c r="C318" s="24">
        <v>2017</v>
      </c>
      <c r="D318" s="108">
        <v>570</v>
      </c>
    </row>
    <row r="319" spans="1:4" s="7" customFormat="1" ht="12.75">
      <c r="A319" s="24">
        <v>33</v>
      </c>
      <c r="B319" s="29" t="s">
        <v>828</v>
      </c>
      <c r="C319" s="24">
        <v>2016</v>
      </c>
      <c r="D319" s="108">
        <v>2450</v>
      </c>
    </row>
    <row r="320" spans="1:4" s="7" customFormat="1" ht="12.75">
      <c r="A320" s="24">
        <v>34</v>
      </c>
      <c r="B320" s="29" t="s">
        <v>829</v>
      </c>
      <c r="C320" s="24">
        <v>2016</v>
      </c>
      <c r="D320" s="108">
        <v>360</v>
      </c>
    </row>
    <row r="321" spans="1:4" s="7" customFormat="1" ht="12.75">
      <c r="A321" s="24">
        <v>35</v>
      </c>
      <c r="B321" s="29" t="s">
        <v>829</v>
      </c>
      <c r="C321" s="24">
        <v>2016</v>
      </c>
      <c r="D321" s="108">
        <v>360</v>
      </c>
    </row>
    <row r="322" spans="1:4" s="7" customFormat="1" ht="12.75">
      <c r="A322" s="24">
        <v>38</v>
      </c>
      <c r="B322" s="29" t="s">
        <v>1118</v>
      </c>
      <c r="C322" s="24">
        <v>2017</v>
      </c>
      <c r="D322" s="108">
        <v>13369.98</v>
      </c>
    </row>
    <row r="323" spans="1:4" s="7" customFormat="1" ht="12.75">
      <c r="A323" s="24">
        <v>39</v>
      </c>
      <c r="B323" s="29" t="s">
        <v>1119</v>
      </c>
      <c r="C323" s="24">
        <v>2017</v>
      </c>
      <c r="D323" s="108">
        <v>5000</v>
      </c>
    </row>
    <row r="324" spans="1:4" s="7" customFormat="1" ht="12.75">
      <c r="A324" s="24">
        <v>29</v>
      </c>
      <c r="B324" s="29" t="s">
        <v>820</v>
      </c>
      <c r="C324" s="24">
        <v>2016</v>
      </c>
      <c r="D324" s="108">
        <v>1550</v>
      </c>
    </row>
    <row r="325" spans="1:4" s="7" customFormat="1" ht="12.75">
      <c r="A325" s="24">
        <v>30</v>
      </c>
      <c r="B325" s="29" t="s">
        <v>821</v>
      </c>
      <c r="C325" s="24">
        <v>2016</v>
      </c>
      <c r="D325" s="108">
        <v>1900</v>
      </c>
    </row>
    <row r="326" spans="1:4" s="7" customFormat="1" ht="13.5" thickBot="1">
      <c r="A326" s="24">
        <v>31</v>
      </c>
      <c r="B326" s="29" t="s">
        <v>1114</v>
      </c>
      <c r="C326" s="24">
        <v>2017</v>
      </c>
      <c r="D326" s="108">
        <v>200</v>
      </c>
    </row>
    <row r="327" spans="1:7" s="7" customFormat="1" ht="13.5" thickBot="1">
      <c r="A327" s="657" t="s">
        <v>0</v>
      </c>
      <c r="B327" s="658"/>
      <c r="C327" s="38"/>
      <c r="D327" s="159">
        <f>SUM(D282:D326)</f>
        <v>73397.32</v>
      </c>
      <c r="G327" s="8"/>
    </row>
    <row r="328" spans="1:7" s="7" customFormat="1" ht="13.5" thickBot="1">
      <c r="A328" s="138"/>
      <c r="B328" s="139"/>
      <c r="C328" s="140"/>
      <c r="D328" s="160"/>
      <c r="G328" s="8"/>
    </row>
    <row r="329" spans="1:4" ht="12.75" customHeight="1" thickBot="1">
      <c r="A329" s="660" t="s">
        <v>831</v>
      </c>
      <c r="B329" s="661"/>
      <c r="C329" s="661"/>
      <c r="D329" s="662"/>
    </row>
    <row r="330" spans="1:4" s="7" customFormat="1" ht="20.25" customHeight="1" thickBot="1">
      <c r="A330" s="630" t="s">
        <v>648</v>
      </c>
      <c r="B330" s="631"/>
      <c r="C330" s="631"/>
      <c r="D330" s="632"/>
    </row>
    <row r="331" spans="1:4" s="7" customFormat="1" ht="20.25" customHeight="1">
      <c r="A331" s="27">
        <v>1</v>
      </c>
      <c r="B331" s="29" t="s">
        <v>350</v>
      </c>
      <c r="C331" s="24">
        <v>2013</v>
      </c>
      <c r="D331" s="108">
        <v>3099</v>
      </c>
    </row>
    <row r="332" spans="1:4" s="7" customFormat="1" ht="20.25" customHeight="1">
      <c r="A332" s="24">
        <v>2</v>
      </c>
      <c r="B332" s="29" t="s">
        <v>351</v>
      </c>
      <c r="C332" s="24">
        <v>2013</v>
      </c>
      <c r="D332" s="108">
        <v>1898</v>
      </c>
    </row>
    <row r="333" spans="1:4" s="7" customFormat="1" ht="20.25" customHeight="1">
      <c r="A333" s="27">
        <v>3</v>
      </c>
      <c r="B333" s="29" t="s">
        <v>352</v>
      </c>
      <c r="C333" s="24">
        <v>2014</v>
      </c>
      <c r="D333" s="108">
        <v>2789.91</v>
      </c>
    </row>
    <row r="334" spans="1:4" s="7" customFormat="1" ht="20.25" customHeight="1">
      <c r="A334" s="24">
        <v>4</v>
      </c>
      <c r="B334" s="29" t="s">
        <v>838</v>
      </c>
      <c r="C334" s="24">
        <v>2017</v>
      </c>
      <c r="D334" s="108">
        <v>660.01</v>
      </c>
    </row>
    <row r="335" spans="1:4" s="7" customFormat="1" ht="20.25" customHeight="1">
      <c r="A335" s="27">
        <v>5</v>
      </c>
      <c r="B335" s="29" t="s">
        <v>349</v>
      </c>
      <c r="C335" s="24">
        <v>2013</v>
      </c>
      <c r="D335" s="108">
        <v>500</v>
      </c>
    </row>
    <row r="336" spans="1:4" s="7" customFormat="1" ht="20.25" customHeight="1">
      <c r="A336" s="24">
        <v>6</v>
      </c>
      <c r="B336" s="29" t="s">
        <v>837</v>
      </c>
      <c r="C336" s="24">
        <v>2016</v>
      </c>
      <c r="D336" s="108">
        <v>969.99</v>
      </c>
    </row>
    <row r="337" spans="1:4" s="7" customFormat="1" ht="20.25" customHeight="1">
      <c r="A337" s="27">
        <v>7</v>
      </c>
      <c r="B337" s="29" t="s">
        <v>202</v>
      </c>
      <c r="C337" s="24">
        <v>2013</v>
      </c>
      <c r="D337" s="108">
        <v>2831.78</v>
      </c>
    </row>
    <row r="338" spans="1:4" s="7" customFormat="1" ht="20.25" customHeight="1">
      <c r="A338" s="24">
        <v>8</v>
      </c>
      <c r="B338" s="29" t="s">
        <v>353</v>
      </c>
      <c r="C338" s="24">
        <v>2013</v>
      </c>
      <c r="D338" s="108">
        <v>3400</v>
      </c>
    </row>
    <row r="339" spans="1:4" s="7" customFormat="1" ht="20.25" customHeight="1">
      <c r="A339" s="27">
        <v>9</v>
      </c>
      <c r="B339" s="29" t="s">
        <v>354</v>
      </c>
      <c r="C339" s="24">
        <v>2013</v>
      </c>
      <c r="D339" s="108">
        <v>1700</v>
      </c>
    </row>
    <row r="340" spans="1:4" s="7" customFormat="1" ht="20.25" customHeight="1">
      <c r="A340" s="24">
        <v>10</v>
      </c>
      <c r="B340" s="29" t="s">
        <v>355</v>
      </c>
      <c r="C340" s="24">
        <v>2013</v>
      </c>
      <c r="D340" s="108">
        <v>1600</v>
      </c>
    </row>
    <row r="341" spans="1:4" s="7" customFormat="1" ht="20.25" customHeight="1">
      <c r="A341" s="27">
        <v>11</v>
      </c>
      <c r="B341" s="29" t="s">
        <v>356</v>
      </c>
      <c r="C341" s="24">
        <v>2014</v>
      </c>
      <c r="D341" s="108">
        <v>1575</v>
      </c>
    </row>
    <row r="342" spans="1:4" s="7" customFormat="1" ht="20.25" customHeight="1">
      <c r="A342" s="24">
        <v>12</v>
      </c>
      <c r="B342" s="29" t="s">
        <v>202</v>
      </c>
      <c r="C342" s="24">
        <v>2014</v>
      </c>
      <c r="D342" s="108">
        <v>1196</v>
      </c>
    </row>
    <row r="343" spans="1:4" s="7" customFormat="1" ht="20.25" customHeight="1">
      <c r="A343" s="27">
        <v>13</v>
      </c>
      <c r="B343" s="107" t="s">
        <v>699</v>
      </c>
      <c r="C343" s="23">
        <v>2015</v>
      </c>
      <c r="D343" s="135">
        <v>1080</v>
      </c>
    </row>
    <row r="344" spans="1:4" s="7" customFormat="1" ht="20.25" customHeight="1">
      <c r="A344" s="24">
        <v>14</v>
      </c>
      <c r="B344" s="107" t="s">
        <v>202</v>
      </c>
      <c r="C344" s="23">
        <v>2016</v>
      </c>
      <c r="D344" s="135">
        <v>2098.1</v>
      </c>
    </row>
    <row r="345" spans="1:4" s="7" customFormat="1" ht="20.25" customHeight="1">
      <c r="A345" s="27">
        <v>15</v>
      </c>
      <c r="B345" s="107" t="s">
        <v>700</v>
      </c>
      <c r="C345" s="23">
        <v>2015</v>
      </c>
      <c r="D345" s="135">
        <v>2260</v>
      </c>
    </row>
    <row r="346" spans="1:4" s="7" customFormat="1" ht="20.25" customHeight="1">
      <c r="A346" s="24">
        <v>16</v>
      </c>
      <c r="B346" s="107" t="s">
        <v>703</v>
      </c>
      <c r="C346" s="23">
        <v>2015</v>
      </c>
      <c r="D346" s="135">
        <v>1400</v>
      </c>
    </row>
    <row r="347" spans="1:4" s="7" customFormat="1" ht="20.25" customHeight="1">
      <c r="A347" s="27">
        <v>17</v>
      </c>
      <c r="B347" s="107" t="s">
        <v>836</v>
      </c>
      <c r="C347" s="23">
        <v>2015</v>
      </c>
      <c r="D347" s="135">
        <v>1425</v>
      </c>
    </row>
    <row r="348" spans="1:4" s="7" customFormat="1" ht="20.25" customHeight="1">
      <c r="A348" s="24">
        <v>18</v>
      </c>
      <c r="B348" s="107" t="s">
        <v>704</v>
      </c>
      <c r="C348" s="23">
        <v>2015</v>
      </c>
      <c r="D348" s="135">
        <v>1425</v>
      </c>
    </row>
    <row r="349" spans="1:4" s="7" customFormat="1" ht="20.25" customHeight="1">
      <c r="A349" s="27">
        <v>19</v>
      </c>
      <c r="B349" s="107" t="s">
        <v>705</v>
      </c>
      <c r="C349" s="23">
        <v>2015</v>
      </c>
      <c r="D349" s="135">
        <v>2186.01</v>
      </c>
    </row>
    <row r="350" spans="1:4" s="7" customFormat="1" ht="20.25" customHeight="1">
      <c r="A350" s="24">
        <v>20</v>
      </c>
      <c r="B350" s="107" t="s">
        <v>706</v>
      </c>
      <c r="C350" s="23">
        <v>2016</v>
      </c>
      <c r="D350" s="135">
        <v>529.99</v>
      </c>
    </row>
    <row r="351" spans="1:4" s="7" customFormat="1" ht="20.25" customHeight="1">
      <c r="A351" s="27">
        <v>21</v>
      </c>
      <c r="B351" s="24" t="s">
        <v>707</v>
      </c>
      <c r="C351" s="23">
        <v>2016</v>
      </c>
      <c r="D351" s="135">
        <v>589.99</v>
      </c>
    </row>
    <row r="352" spans="1:4" s="7" customFormat="1" ht="20.25" customHeight="1">
      <c r="A352" s="24">
        <v>22</v>
      </c>
      <c r="B352" s="107" t="s">
        <v>835</v>
      </c>
      <c r="C352" s="23">
        <v>2017</v>
      </c>
      <c r="D352" s="135">
        <v>1400</v>
      </c>
    </row>
    <row r="353" spans="1:4" s="7" customFormat="1" ht="20.25" customHeight="1">
      <c r="A353" s="27">
        <v>23</v>
      </c>
      <c r="B353" s="203" t="s">
        <v>1121</v>
      </c>
      <c r="C353" s="233">
        <v>2018</v>
      </c>
      <c r="D353" s="232">
        <v>9352.75</v>
      </c>
    </row>
    <row r="354" spans="1:4" s="7" customFormat="1" ht="20.25" customHeight="1" thickBot="1">
      <c r="A354" s="24">
        <v>24</v>
      </c>
      <c r="B354" s="203" t="s">
        <v>1120</v>
      </c>
      <c r="C354" s="233">
        <v>2018</v>
      </c>
      <c r="D354" s="232">
        <v>7020</v>
      </c>
    </row>
    <row r="355" spans="1:4" s="7" customFormat="1" ht="13.5" thickBot="1">
      <c r="A355" s="92"/>
      <c r="B355" s="22" t="s">
        <v>0</v>
      </c>
      <c r="C355" s="20"/>
      <c r="D355" s="141">
        <f>SUM(D331:D354)</f>
        <v>52986.53</v>
      </c>
    </row>
    <row r="356" spans="1:4" s="7" customFormat="1" ht="13.5" customHeight="1" thickBot="1">
      <c r="A356" s="630" t="s">
        <v>681</v>
      </c>
      <c r="B356" s="631"/>
      <c r="C356" s="631"/>
      <c r="D356" s="632"/>
    </row>
    <row r="357" spans="1:4" s="109" customFormat="1" ht="12.75">
      <c r="A357" s="163">
        <v>1</v>
      </c>
      <c r="B357" s="111" t="s">
        <v>358</v>
      </c>
      <c r="C357" s="164">
        <v>2014</v>
      </c>
      <c r="D357" s="183">
        <v>3371</v>
      </c>
    </row>
    <row r="358" spans="1:4" s="109" customFormat="1" ht="12.75">
      <c r="A358" s="163">
        <v>2</v>
      </c>
      <c r="B358" s="111" t="s">
        <v>834</v>
      </c>
      <c r="C358" s="164">
        <v>2017</v>
      </c>
      <c r="D358" s="145">
        <v>2476</v>
      </c>
    </row>
    <row r="359" spans="1:4" s="109" customFormat="1" ht="12.75">
      <c r="A359" s="163">
        <v>3</v>
      </c>
      <c r="B359" s="111" t="s">
        <v>737</v>
      </c>
      <c r="C359" s="164">
        <v>2015</v>
      </c>
      <c r="D359" s="145">
        <v>1690</v>
      </c>
    </row>
    <row r="360" spans="1:4" s="109" customFormat="1" ht="12.75">
      <c r="A360" s="163">
        <v>4</v>
      </c>
      <c r="B360" s="111" t="s">
        <v>738</v>
      </c>
      <c r="C360" s="164">
        <v>2014</v>
      </c>
      <c r="D360" s="145">
        <v>1690</v>
      </c>
    </row>
    <row r="361" spans="1:4" s="109" customFormat="1" ht="12.75">
      <c r="A361" s="163">
        <v>5</v>
      </c>
      <c r="B361" s="111" t="s">
        <v>357</v>
      </c>
      <c r="C361" s="164">
        <v>2013</v>
      </c>
      <c r="D361" s="145">
        <v>1390</v>
      </c>
    </row>
    <row r="362" spans="1:4" s="109" customFormat="1" ht="12.75">
      <c r="A362" s="163">
        <v>6</v>
      </c>
      <c r="B362" s="165" t="s">
        <v>701</v>
      </c>
      <c r="C362" s="186">
        <v>2015</v>
      </c>
      <c r="D362" s="166">
        <v>2630</v>
      </c>
    </row>
    <row r="363" spans="1:4" s="109" customFormat="1" ht="12.75">
      <c r="A363" s="163">
        <v>7</v>
      </c>
      <c r="B363" s="165" t="s">
        <v>702</v>
      </c>
      <c r="C363" s="186">
        <v>2015</v>
      </c>
      <c r="D363" s="166">
        <v>1999</v>
      </c>
    </row>
    <row r="364" spans="1:4" s="7" customFormat="1" ht="20.25" customHeight="1" thickBot="1">
      <c r="A364" s="163">
        <v>8</v>
      </c>
      <c r="B364" s="203" t="s">
        <v>1122</v>
      </c>
      <c r="C364" s="233">
        <v>2018</v>
      </c>
      <c r="D364" s="232">
        <v>2000</v>
      </c>
    </row>
    <row r="365" spans="1:4" s="7" customFormat="1" ht="13.5" thickBot="1">
      <c r="A365" s="92"/>
      <c r="B365" s="22" t="s">
        <v>0</v>
      </c>
      <c r="C365" s="20"/>
      <c r="D365" s="141">
        <f>SUM(D357:D364)</f>
        <v>17246</v>
      </c>
    </row>
    <row r="366" spans="1:4" s="7" customFormat="1" ht="13.5" thickBot="1">
      <c r="A366" s="31"/>
      <c r="B366" s="22"/>
      <c r="C366" s="20"/>
      <c r="D366" s="141"/>
    </row>
    <row r="367" spans="1:4" ht="13.5" customHeight="1" thickBot="1">
      <c r="A367" s="663" t="s">
        <v>541</v>
      </c>
      <c r="B367" s="650"/>
      <c r="C367" s="650"/>
      <c r="D367" s="653"/>
    </row>
    <row r="368" spans="1:4" s="7" customFormat="1" ht="13.5" customHeight="1" thickBot="1">
      <c r="A368" s="630" t="s">
        <v>648</v>
      </c>
      <c r="B368" s="631"/>
      <c r="C368" s="631"/>
      <c r="D368" s="632"/>
    </row>
    <row r="369" spans="1:4" s="7" customFormat="1" ht="12.75">
      <c r="A369" s="27">
        <v>1</v>
      </c>
      <c r="B369" s="29" t="s">
        <v>371</v>
      </c>
      <c r="C369" s="24">
        <v>2014</v>
      </c>
      <c r="D369" s="108">
        <v>643.5</v>
      </c>
    </row>
    <row r="370" spans="1:5" s="109" customFormat="1" ht="12.75">
      <c r="A370" s="163">
        <v>2</v>
      </c>
      <c r="B370" s="111" t="s">
        <v>850</v>
      </c>
      <c r="C370" s="164">
        <v>2013</v>
      </c>
      <c r="D370" s="145">
        <v>305192.76</v>
      </c>
      <c r="E370" s="109" t="s">
        <v>851</v>
      </c>
    </row>
    <row r="371" spans="1:5" s="109" customFormat="1" ht="12.75">
      <c r="A371" s="27">
        <v>3</v>
      </c>
      <c r="B371" s="111" t="s">
        <v>373</v>
      </c>
      <c r="C371" s="164">
        <v>2013</v>
      </c>
      <c r="D371" s="145">
        <v>13908.6</v>
      </c>
      <c r="E371" s="109" t="s">
        <v>851</v>
      </c>
    </row>
    <row r="372" spans="1:5" s="109" customFormat="1" ht="12.75">
      <c r="A372" s="163">
        <v>4</v>
      </c>
      <c r="B372" s="111" t="s">
        <v>374</v>
      </c>
      <c r="C372" s="164">
        <v>2013</v>
      </c>
      <c r="D372" s="145">
        <v>19196.7</v>
      </c>
      <c r="E372" s="109" t="s">
        <v>851</v>
      </c>
    </row>
    <row r="373" spans="1:5" s="109" customFormat="1" ht="12.75">
      <c r="A373" s="27">
        <v>5</v>
      </c>
      <c r="B373" s="111" t="s">
        <v>375</v>
      </c>
      <c r="C373" s="164">
        <v>2013</v>
      </c>
      <c r="D373" s="145">
        <v>25639.5</v>
      </c>
      <c r="E373" s="109" t="s">
        <v>851</v>
      </c>
    </row>
    <row r="374" spans="1:5" s="109" customFormat="1" ht="12.75">
      <c r="A374" s="163">
        <v>6</v>
      </c>
      <c r="B374" s="111" t="s">
        <v>376</v>
      </c>
      <c r="C374" s="164">
        <v>2013</v>
      </c>
      <c r="D374" s="145">
        <v>25639.5</v>
      </c>
      <c r="E374" s="109" t="s">
        <v>851</v>
      </c>
    </row>
    <row r="375" spans="1:5" s="109" customFormat="1" ht="12.75">
      <c r="A375" s="27">
        <v>7</v>
      </c>
      <c r="B375" s="111" t="s">
        <v>377</v>
      </c>
      <c r="C375" s="164">
        <v>2013</v>
      </c>
      <c r="D375" s="145">
        <v>28167</v>
      </c>
      <c r="E375" s="109" t="s">
        <v>851</v>
      </c>
    </row>
    <row r="376" spans="1:4" s="7" customFormat="1" ht="12.75">
      <c r="A376" s="163">
        <v>8</v>
      </c>
      <c r="B376" s="29" t="s">
        <v>852</v>
      </c>
      <c r="C376" s="24">
        <v>2016</v>
      </c>
      <c r="D376" s="108">
        <v>1463.41</v>
      </c>
    </row>
    <row r="377" spans="1:4" s="7" customFormat="1" ht="12.75">
      <c r="A377" s="27">
        <v>9</v>
      </c>
      <c r="B377" s="29" t="s">
        <v>853</v>
      </c>
      <c r="C377" s="24">
        <v>2015</v>
      </c>
      <c r="D377" s="108">
        <v>854</v>
      </c>
    </row>
    <row r="378" spans="1:4" s="7" customFormat="1" ht="12.75">
      <c r="A378" s="163">
        <v>10</v>
      </c>
      <c r="B378" s="29" t="s">
        <v>854</v>
      </c>
      <c r="C378" s="24">
        <v>2016</v>
      </c>
      <c r="D378" s="108">
        <v>2154.47</v>
      </c>
    </row>
    <row r="379" spans="1:4" s="7" customFormat="1" ht="12.75">
      <c r="A379" s="27">
        <v>11</v>
      </c>
      <c r="B379" s="29" t="s">
        <v>855</v>
      </c>
      <c r="C379" s="24">
        <v>2016</v>
      </c>
      <c r="D379" s="108">
        <v>869.11</v>
      </c>
    </row>
    <row r="380" spans="1:4" s="7" customFormat="1" ht="12.75">
      <c r="A380" s="163">
        <v>12</v>
      </c>
      <c r="B380" s="29" t="s">
        <v>856</v>
      </c>
      <c r="C380" s="24">
        <v>2016</v>
      </c>
      <c r="D380" s="108">
        <v>5203.26</v>
      </c>
    </row>
    <row r="381" spans="1:4" s="7" customFormat="1" ht="13.5" thickBot="1">
      <c r="A381" s="27">
        <v>13</v>
      </c>
      <c r="B381" s="29" t="s">
        <v>857</v>
      </c>
      <c r="C381" s="24">
        <v>2016</v>
      </c>
      <c r="D381" s="108">
        <v>1050</v>
      </c>
    </row>
    <row r="382" spans="1:4" s="7" customFormat="1" ht="13.5" customHeight="1" thickBot="1">
      <c r="A382" s="21"/>
      <c r="B382" s="22" t="s">
        <v>0</v>
      </c>
      <c r="C382" s="20"/>
      <c r="D382" s="141">
        <f>SUM(D369:D381)</f>
        <v>429981.80999999994</v>
      </c>
    </row>
    <row r="383" spans="1:4" ht="13.5" customHeight="1" thickBot="1">
      <c r="A383" s="644" t="s">
        <v>681</v>
      </c>
      <c r="B383" s="631"/>
      <c r="C383" s="631"/>
      <c r="D383" s="632"/>
    </row>
    <row r="384" spans="1:4" s="7" customFormat="1" ht="12.75">
      <c r="A384" s="24">
        <v>1</v>
      </c>
      <c r="B384" s="29" t="s">
        <v>378</v>
      </c>
      <c r="C384" s="24">
        <v>2013</v>
      </c>
      <c r="D384" s="134">
        <v>15969.34</v>
      </c>
    </row>
    <row r="385" spans="1:4" s="7" customFormat="1" ht="12.75">
      <c r="A385" s="24">
        <v>2</v>
      </c>
      <c r="B385" s="29" t="s">
        <v>734</v>
      </c>
      <c r="C385" s="24">
        <v>2016</v>
      </c>
      <c r="D385" s="134">
        <v>1500</v>
      </c>
    </row>
    <row r="386" spans="1:4" s="7" customFormat="1" ht="12.75">
      <c r="A386" s="24">
        <v>3</v>
      </c>
      <c r="B386" s="111" t="s">
        <v>858</v>
      </c>
      <c r="C386" s="164">
        <v>2016</v>
      </c>
      <c r="D386" s="145">
        <v>6500.8</v>
      </c>
    </row>
    <row r="387" spans="1:4" s="7" customFormat="1" ht="25.5">
      <c r="A387" s="24">
        <v>4</v>
      </c>
      <c r="B387" s="29" t="s">
        <v>1140</v>
      </c>
      <c r="C387" s="24">
        <v>2017</v>
      </c>
      <c r="D387" s="180">
        <v>3073.18</v>
      </c>
    </row>
    <row r="388" spans="1:4" s="7" customFormat="1" ht="12.75">
      <c r="A388" s="24">
        <v>5</v>
      </c>
      <c r="B388" s="29" t="s">
        <v>1141</v>
      </c>
      <c r="C388" s="24"/>
      <c r="D388" s="180">
        <v>2439.02</v>
      </c>
    </row>
    <row r="389" spans="1:4" s="7" customFormat="1" ht="13.5" thickBot="1">
      <c r="A389" s="24">
        <v>6</v>
      </c>
      <c r="B389" s="29" t="s">
        <v>1142</v>
      </c>
      <c r="C389" s="24">
        <v>2018</v>
      </c>
      <c r="D389" s="235">
        <v>59950.2</v>
      </c>
    </row>
    <row r="390" spans="1:4" s="7" customFormat="1" ht="13.5" customHeight="1" thickBot="1">
      <c r="A390" s="24"/>
      <c r="B390" s="22" t="s">
        <v>0</v>
      </c>
      <c r="C390" s="20"/>
      <c r="D390" s="141">
        <f>SUM(D384:D389)</f>
        <v>89432.54</v>
      </c>
    </row>
    <row r="391" spans="1:4" s="7" customFormat="1" ht="13.5" customHeight="1">
      <c r="A391" s="638" t="s">
        <v>727</v>
      </c>
      <c r="B391" s="639"/>
      <c r="C391" s="639"/>
      <c r="D391" s="640"/>
    </row>
    <row r="392" spans="1:4" s="53" customFormat="1" ht="26.25" thickBot="1">
      <c r="A392" s="63">
        <v>1</v>
      </c>
      <c r="B392" s="29" t="s">
        <v>379</v>
      </c>
      <c r="C392" s="24">
        <v>2014</v>
      </c>
      <c r="D392" s="134">
        <v>10000</v>
      </c>
    </row>
    <row r="393" spans="1:4" s="7" customFormat="1" ht="13.5" customHeight="1" thickBot="1">
      <c r="A393" s="56"/>
      <c r="B393" s="641" t="s">
        <v>0</v>
      </c>
      <c r="C393" s="641" t="s">
        <v>2</v>
      </c>
      <c r="D393" s="141">
        <f>SUM(D392)</f>
        <v>10000</v>
      </c>
    </row>
    <row r="394" spans="1:4" s="39" customFormat="1" ht="13.5" customHeight="1" thickBot="1">
      <c r="A394" s="143"/>
      <c r="B394" s="116"/>
      <c r="C394" s="116"/>
      <c r="D394" s="154"/>
    </row>
    <row r="395" spans="1:4" s="7" customFormat="1" ht="13.5" customHeight="1" thickBot="1">
      <c r="A395" s="649" t="s">
        <v>526</v>
      </c>
      <c r="B395" s="650"/>
      <c r="C395" s="650"/>
      <c r="D395" s="653"/>
    </row>
    <row r="396" spans="1:4" s="7" customFormat="1" ht="13.5" customHeight="1" thickBot="1">
      <c r="A396" s="630" t="s">
        <v>648</v>
      </c>
      <c r="B396" s="631"/>
      <c r="C396" s="631"/>
      <c r="D396" s="632"/>
    </row>
    <row r="397" spans="1:4" s="123" customFormat="1" ht="25.5">
      <c r="A397" s="130">
        <v>1</v>
      </c>
      <c r="B397" s="125" t="s">
        <v>680</v>
      </c>
      <c r="C397" s="128">
        <v>2015</v>
      </c>
      <c r="D397" s="129">
        <v>1585.37</v>
      </c>
    </row>
    <row r="398" spans="1:4" s="7" customFormat="1" ht="12.75">
      <c r="A398" s="236">
        <v>2</v>
      </c>
      <c r="B398" s="54" t="s">
        <v>1144</v>
      </c>
      <c r="C398" s="55">
        <v>2016</v>
      </c>
      <c r="D398" s="237">
        <v>1813.82</v>
      </c>
    </row>
    <row r="399" spans="1:4" s="7" customFormat="1" ht="13.5" thickBot="1">
      <c r="A399" s="236">
        <v>3</v>
      </c>
      <c r="B399" s="54" t="s">
        <v>1145</v>
      </c>
      <c r="C399" s="55">
        <v>2017</v>
      </c>
      <c r="D399" s="237">
        <v>2606.39</v>
      </c>
    </row>
    <row r="400" spans="1:4" s="123" customFormat="1" ht="13.5" customHeight="1" thickBot="1">
      <c r="A400" s="126"/>
      <c r="B400" s="22" t="s">
        <v>0</v>
      </c>
      <c r="C400" s="136"/>
      <c r="D400" s="127">
        <f>SUM(D397:D399)</f>
        <v>6005.58</v>
      </c>
    </row>
    <row r="401" spans="1:4" s="7" customFormat="1" ht="13.5" customHeight="1" thickBot="1">
      <c r="A401" s="630" t="s">
        <v>681</v>
      </c>
      <c r="B401" s="631"/>
      <c r="C401" s="631"/>
      <c r="D401" s="632"/>
    </row>
    <row r="402" spans="1:4" s="7" customFormat="1" ht="13.5" customHeight="1" thickBot="1">
      <c r="A402" s="124">
        <v>1</v>
      </c>
      <c r="B402" s="97" t="s">
        <v>402</v>
      </c>
      <c r="C402" s="76">
        <v>2013</v>
      </c>
      <c r="D402" s="188">
        <v>2682.11</v>
      </c>
    </row>
    <row r="403" spans="1:4" s="7" customFormat="1" ht="13.5" customHeight="1" thickBot="1">
      <c r="A403" s="37"/>
      <c r="B403" s="642" t="s">
        <v>0</v>
      </c>
      <c r="C403" s="643"/>
      <c r="D403" s="141">
        <f>SUM(D402:D402)</f>
        <v>2682.11</v>
      </c>
    </row>
    <row r="404" spans="1:4" ht="12.75" customHeight="1" thickBot="1">
      <c r="A404" s="666" t="s">
        <v>85</v>
      </c>
      <c r="B404" s="661"/>
      <c r="C404" s="661"/>
      <c r="D404" s="662"/>
    </row>
    <row r="405" spans="1:4" s="7" customFormat="1" ht="12.75">
      <c r="A405" s="24">
        <v>1</v>
      </c>
      <c r="B405" s="29" t="s">
        <v>728</v>
      </c>
      <c r="C405" s="24">
        <v>2015</v>
      </c>
      <c r="D405" s="108">
        <v>1009</v>
      </c>
    </row>
    <row r="406" spans="1:4" s="7" customFormat="1" ht="12.75">
      <c r="A406" s="24">
        <v>2</v>
      </c>
      <c r="B406" s="29" t="s">
        <v>728</v>
      </c>
      <c r="C406" s="24">
        <v>2015</v>
      </c>
      <c r="D406" s="108">
        <v>1009</v>
      </c>
    </row>
    <row r="407" spans="1:4" s="7" customFormat="1" ht="12.75">
      <c r="A407" s="24">
        <v>3</v>
      </c>
      <c r="B407" s="29" t="s">
        <v>729</v>
      </c>
      <c r="C407" s="24">
        <v>2015</v>
      </c>
      <c r="D407" s="108">
        <v>1968</v>
      </c>
    </row>
    <row r="408" spans="1:4" s="7" customFormat="1" ht="12.75">
      <c r="A408" s="24">
        <v>4</v>
      </c>
      <c r="B408" s="29" t="s">
        <v>730</v>
      </c>
      <c r="C408" s="24">
        <v>2015</v>
      </c>
      <c r="D408" s="108">
        <v>1476</v>
      </c>
    </row>
    <row r="409" spans="1:4" s="7" customFormat="1" ht="12.75">
      <c r="A409" s="24">
        <v>5</v>
      </c>
      <c r="B409" s="29" t="s">
        <v>731</v>
      </c>
      <c r="C409" s="24">
        <v>2015</v>
      </c>
      <c r="D409" s="108">
        <v>480</v>
      </c>
    </row>
    <row r="410" spans="1:6" s="7" customFormat="1" ht="12.75">
      <c r="A410" s="24">
        <v>6</v>
      </c>
      <c r="B410" s="29" t="s">
        <v>731</v>
      </c>
      <c r="C410" s="24">
        <v>2015</v>
      </c>
      <c r="D410" s="108">
        <v>479.99</v>
      </c>
      <c r="F410" s="142"/>
    </row>
    <row r="411" spans="1:4" s="7" customFormat="1" ht="12.75">
      <c r="A411" s="24">
        <v>7</v>
      </c>
      <c r="B411" s="29" t="s">
        <v>732</v>
      </c>
      <c r="C411" s="24">
        <v>2015</v>
      </c>
      <c r="D411" s="108">
        <v>3490</v>
      </c>
    </row>
    <row r="412" spans="1:4" s="7" customFormat="1" ht="12.75">
      <c r="A412" s="24">
        <v>8</v>
      </c>
      <c r="B412" s="29" t="s">
        <v>860</v>
      </c>
      <c r="C412" s="24">
        <v>2016</v>
      </c>
      <c r="D412" s="108">
        <v>2788</v>
      </c>
    </row>
    <row r="413" spans="1:4" s="7" customFormat="1" ht="12.75">
      <c r="A413" s="24">
        <v>9</v>
      </c>
      <c r="B413" s="29" t="s">
        <v>861</v>
      </c>
      <c r="C413" s="24">
        <v>2014</v>
      </c>
      <c r="D413" s="108">
        <v>518.95</v>
      </c>
    </row>
    <row r="414" spans="1:4" s="7" customFormat="1" ht="12.75">
      <c r="A414" s="24">
        <v>10</v>
      </c>
      <c r="B414" s="29" t="s">
        <v>862</v>
      </c>
      <c r="C414" s="24">
        <v>2016</v>
      </c>
      <c r="D414" s="108">
        <v>1618</v>
      </c>
    </row>
    <row r="415" spans="1:4" s="7" customFormat="1" ht="12.75">
      <c r="A415" s="24">
        <v>11</v>
      </c>
      <c r="B415" s="29" t="s">
        <v>201</v>
      </c>
      <c r="C415" s="24">
        <v>2016</v>
      </c>
      <c r="D415" s="108">
        <v>3408.99</v>
      </c>
    </row>
    <row r="416" spans="1:4" s="7" customFormat="1" ht="12.75">
      <c r="A416" s="24">
        <v>12</v>
      </c>
      <c r="B416" s="29" t="s">
        <v>863</v>
      </c>
      <c r="C416" s="24">
        <v>2017</v>
      </c>
      <c r="D416" s="108">
        <v>455.7</v>
      </c>
    </row>
    <row r="417" spans="1:4" s="7" customFormat="1" ht="12.75">
      <c r="A417" s="24">
        <v>13</v>
      </c>
      <c r="B417" s="29" t="s">
        <v>864</v>
      </c>
      <c r="C417" s="24">
        <v>2017</v>
      </c>
      <c r="D417" s="108">
        <v>3300</v>
      </c>
    </row>
    <row r="418" spans="1:4" s="7" customFormat="1" ht="12.75">
      <c r="A418" s="24">
        <v>14</v>
      </c>
      <c r="B418" s="29" t="s">
        <v>814</v>
      </c>
      <c r="C418" s="24">
        <v>2014</v>
      </c>
      <c r="D418" s="108">
        <v>3450</v>
      </c>
    </row>
    <row r="419" spans="1:4" s="7" customFormat="1" ht="12.75">
      <c r="A419" s="24">
        <v>15</v>
      </c>
      <c r="B419" s="238" t="s">
        <v>372</v>
      </c>
      <c r="C419" s="509">
        <v>2014</v>
      </c>
      <c r="D419" s="240">
        <v>89262.34</v>
      </c>
    </row>
    <row r="420" spans="1:4" s="7" customFormat="1" ht="12.75">
      <c r="A420" s="24">
        <v>16</v>
      </c>
      <c r="B420" s="238" t="s">
        <v>733</v>
      </c>
      <c r="C420" s="24">
        <v>2014</v>
      </c>
      <c r="D420" s="240">
        <v>37473.2</v>
      </c>
    </row>
    <row r="421" spans="1:4" s="7" customFormat="1" ht="12.75">
      <c r="A421" s="24">
        <v>17</v>
      </c>
      <c r="B421" s="239" t="s">
        <v>865</v>
      </c>
      <c r="C421" s="24">
        <v>2017</v>
      </c>
      <c r="D421" s="117">
        <v>24452</v>
      </c>
    </row>
    <row r="422" spans="1:4" s="7" customFormat="1" ht="12.75">
      <c r="A422" s="24">
        <v>18</v>
      </c>
      <c r="B422" s="239" t="s">
        <v>1155</v>
      </c>
      <c r="C422" s="24">
        <v>2017</v>
      </c>
      <c r="D422" s="117">
        <v>3300</v>
      </c>
    </row>
    <row r="423" spans="1:4" s="7" customFormat="1" ht="12.75">
      <c r="A423" s="24">
        <v>19</v>
      </c>
      <c r="B423" s="239" t="s">
        <v>1156</v>
      </c>
      <c r="C423" s="24">
        <v>2017</v>
      </c>
      <c r="D423" s="117">
        <v>1475.9</v>
      </c>
    </row>
    <row r="424" spans="1:4" s="7" customFormat="1" ht="12.75">
      <c r="A424" s="24">
        <v>20</v>
      </c>
      <c r="B424" s="239" t="s">
        <v>1156</v>
      </c>
      <c r="C424" s="24">
        <v>2017</v>
      </c>
      <c r="D424" s="117">
        <v>1475.9</v>
      </c>
    </row>
    <row r="425" spans="1:4" s="7" customFormat="1" ht="12.75">
      <c r="A425" s="24">
        <v>21</v>
      </c>
      <c r="B425" s="239" t="s">
        <v>1156</v>
      </c>
      <c r="C425" s="24">
        <v>2017</v>
      </c>
      <c r="D425" s="117">
        <v>1475.91</v>
      </c>
    </row>
    <row r="426" spans="1:4" s="7" customFormat="1" ht="12.75">
      <c r="A426" s="24">
        <v>22</v>
      </c>
      <c r="B426" s="239" t="s">
        <v>1156</v>
      </c>
      <c r="C426" s="24">
        <v>2017</v>
      </c>
      <c r="D426" s="117">
        <v>1475.9</v>
      </c>
    </row>
    <row r="427" spans="1:4" s="7" customFormat="1" ht="12.75">
      <c r="A427" s="24">
        <v>23</v>
      </c>
      <c r="B427" s="239" t="s">
        <v>1156</v>
      </c>
      <c r="C427" s="24">
        <v>2017</v>
      </c>
      <c r="D427" s="117">
        <v>1475.9</v>
      </c>
    </row>
    <row r="428" spans="1:4" s="7" customFormat="1" ht="12.75">
      <c r="A428" s="24">
        <v>24</v>
      </c>
      <c r="B428" s="239" t="s">
        <v>1157</v>
      </c>
      <c r="C428" s="24">
        <v>2017</v>
      </c>
      <c r="D428" s="117">
        <v>412.85</v>
      </c>
    </row>
    <row r="429" spans="1:4" s="7" customFormat="1" ht="12.75">
      <c r="A429" s="24">
        <v>25</v>
      </c>
      <c r="B429" s="239" t="s">
        <v>1158</v>
      </c>
      <c r="C429" s="24">
        <v>2017</v>
      </c>
      <c r="D429" s="117">
        <v>1664.1</v>
      </c>
    </row>
    <row r="430" spans="1:4" s="7" customFormat="1" ht="12.75">
      <c r="A430" s="24">
        <v>26</v>
      </c>
      <c r="B430" s="239" t="s">
        <v>1159</v>
      </c>
      <c r="C430" s="24">
        <v>2017</v>
      </c>
      <c r="D430" s="117">
        <v>461.24</v>
      </c>
    </row>
    <row r="431" spans="1:4" s="7" customFormat="1" ht="12.75">
      <c r="A431" s="24">
        <v>27</v>
      </c>
      <c r="B431" s="239" t="s">
        <v>1160</v>
      </c>
      <c r="C431" s="24">
        <v>2018</v>
      </c>
      <c r="D431" s="117">
        <v>385</v>
      </c>
    </row>
    <row r="432" spans="1:4" s="7" customFormat="1" ht="12.75">
      <c r="A432" s="24">
        <v>28</v>
      </c>
      <c r="B432" s="239" t="s">
        <v>1161</v>
      </c>
      <c r="C432" s="24">
        <v>2017</v>
      </c>
      <c r="D432" s="117">
        <v>8567.77</v>
      </c>
    </row>
    <row r="433" spans="1:4" s="7" customFormat="1" ht="13.5" thickBot="1">
      <c r="A433" s="24">
        <v>29</v>
      </c>
      <c r="B433" s="239" t="s">
        <v>1162</v>
      </c>
      <c r="C433" s="24">
        <v>2018</v>
      </c>
      <c r="D433" s="117">
        <v>5000</v>
      </c>
    </row>
    <row r="434" spans="1:9" s="7" customFormat="1" ht="13.5" thickBot="1">
      <c r="A434" s="21"/>
      <c r="B434" s="22" t="s">
        <v>0</v>
      </c>
      <c r="C434" s="20"/>
      <c r="D434" s="141">
        <f>SUM(D405:D433)</f>
        <v>203809.63999999996</v>
      </c>
      <c r="F434" s="39"/>
      <c r="G434" s="39"/>
      <c r="H434" s="39"/>
      <c r="I434" s="39"/>
    </row>
    <row r="435" spans="1:4" s="7" customFormat="1" ht="26.25" customHeight="1" thickBot="1">
      <c r="A435" s="633" t="s">
        <v>880</v>
      </c>
      <c r="B435" s="634"/>
      <c r="C435" s="634"/>
      <c r="D435" s="635"/>
    </row>
    <row r="436" spans="1:4" s="7" customFormat="1" ht="12.75">
      <c r="A436" s="26">
        <v>1</v>
      </c>
      <c r="B436" s="29" t="s">
        <v>225</v>
      </c>
      <c r="C436" s="24">
        <v>2015</v>
      </c>
      <c r="D436" s="134">
        <v>3499.01</v>
      </c>
    </row>
    <row r="437" spans="1:4" s="7" customFormat="1" ht="25.5">
      <c r="A437" s="26">
        <v>2</v>
      </c>
      <c r="B437" s="29" t="s">
        <v>726</v>
      </c>
      <c r="C437" s="24">
        <v>2015</v>
      </c>
      <c r="D437" s="134">
        <v>1608</v>
      </c>
    </row>
    <row r="438" spans="1:6" s="7" customFormat="1" ht="25.5">
      <c r="A438" s="26">
        <v>3</v>
      </c>
      <c r="B438" s="29" t="s">
        <v>866</v>
      </c>
      <c r="C438" s="24">
        <v>2015</v>
      </c>
      <c r="D438" s="134">
        <v>2647.99</v>
      </c>
      <c r="F438" s="7" t="s">
        <v>867</v>
      </c>
    </row>
    <row r="439" spans="1:4" s="7" customFormat="1" ht="12.75">
      <c r="A439" s="26">
        <v>4</v>
      </c>
      <c r="B439" s="29" t="s">
        <v>868</v>
      </c>
      <c r="C439" s="24">
        <v>2017</v>
      </c>
      <c r="D439" s="134">
        <v>1494</v>
      </c>
    </row>
    <row r="440" spans="1:4" s="7" customFormat="1" ht="12.75">
      <c r="A440" s="26">
        <v>5</v>
      </c>
      <c r="B440" s="29" t="s">
        <v>869</v>
      </c>
      <c r="C440" s="24">
        <v>2016</v>
      </c>
      <c r="D440" s="134">
        <v>1246</v>
      </c>
    </row>
    <row r="441" spans="1:4" s="7" customFormat="1" ht="12.75">
      <c r="A441" s="26">
        <v>6</v>
      </c>
      <c r="B441" s="29" t="s">
        <v>870</v>
      </c>
      <c r="C441" s="24">
        <v>2016</v>
      </c>
      <c r="D441" s="134">
        <v>2434.63</v>
      </c>
    </row>
    <row r="442" spans="1:4" s="7" customFormat="1" ht="12.75">
      <c r="A442" s="26">
        <v>7</v>
      </c>
      <c r="B442" s="29" t="s">
        <v>1163</v>
      </c>
      <c r="C442" s="24">
        <v>2017</v>
      </c>
      <c r="D442" s="134">
        <v>3489</v>
      </c>
    </row>
    <row r="443" spans="1:4" s="7" customFormat="1" ht="12.75">
      <c r="A443" s="26">
        <v>8</v>
      </c>
      <c r="B443" s="29" t="s">
        <v>1164</v>
      </c>
      <c r="C443" s="24">
        <v>2017</v>
      </c>
      <c r="D443" s="134">
        <v>3249.98</v>
      </c>
    </row>
    <row r="444" spans="1:4" s="7" customFormat="1" ht="13.5" thickBot="1">
      <c r="A444" s="241">
        <v>9</v>
      </c>
      <c r="B444" s="242" t="s">
        <v>1165</v>
      </c>
      <c r="C444" s="200">
        <v>2018</v>
      </c>
      <c r="D444" s="243">
        <v>1843.77</v>
      </c>
    </row>
    <row r="445" spans="1:4" s="7" customFormat="1" ht="13.5" thickBot="1">
      <c r="A445" s="18"/>
      <c r="B445" s="22" t="s">
        <v>0</v>
      </c>
      <c r="C445" s="19"/>
      <c r="D445" s="141">
        <f>SUM(D436:D444)</f>
        <v>21512.38</v>
      </c>
    </row>
    <row r="446" spans="1:4" s="7" customFormat="1" ht="13.5" customHeight="1">
      <c r="A446" s="639" t="s">
        <v>727</v>
      </c>
      <c r="B446" s="639"/>
      <c r="C446" s="639"/>
      <c r="D446" s="639"/>
    </row>
    <row r="447" spans="1:4" s="53" customFormat="1" ht="26.25" thickBot="1">
      <c r="A447" s="63">
        <v>1</v>
      </c>
      <c r="B447" s="29" t="s">
        <v>412</v>
      </c>
      <c r="C447" s="24">
        <v>2014</v>
      </c>
      <c r="D447" s="134">
        <v>7500</v>
      </c>
    </row>
    <row r="448" spans="1:4" s="7" customFormat="1" ht="13.5" customHeight="1" thickBot="1">
      <c r="A448" s="56"/>
      <c r="B448" s="636" t="s">
        <v>0</v>
      </c>
      <c r="C448" s="637"/>
      <c r="D448" s="141">
        <f>SUM(D447)</f>
        <v>7500</v>
      </c>
    </row>
    <row r="449" spans="1:9" ht="13.5" customHeight="1" thickBot="1">
      <c r="A449" s="649" t="s">
        <v>87</v>
      </c>
      <c r="B449" s="650"/>
      <c r="C449" s="650"/>
      <c r="D449" s="653"/>
      <c r="F449" s="64"/>
      <c r="G449" s="64"/>
      <c r="H449" s="64"/>
      <c r="I449" s="64"/>
    </row>
    <row r="450" spans="1:9" s="7" customFormat="1" ht="13.5" customHeight="1" thickBot="1">
      <c r="A450" s="630" t="s">
        <v>648</v>
      </c>
      <c r="B450" s="631"/>
      <c r="C450" s="631"/>
      <c r="D450" s="632"/>
      <c r="F450" s="39"/>
      <c r="G450" s="39"/>
      <c r="H450" s="39"/>
      <c r="I450" s="39"/>
    </row>
    <row r="451" spans="1:4" s="7" customFormat="1" ht="12.75">
      <c r="A451" s="30">
        <v>1</v>
      </c>
      <c r="B451" s="29" t="s">
        <v>426</v>
      </c>
      <c r="C451" s="24">
        <v>2013</v>
      </c>
      <c r="D451" s="134">
        <v>330</v>
      </c>
    </row>
    <row r="452" spans="1:4" s="7" customFormat="1" ht="12.75">
      <c r="A452" s="26">
        <v>2</v>
      </c>
      <c r="B452" s="29" t="s">
        <v>427</v>
      </c>
      <c r="C452" s="24">
        <v>2013</v>
      </c>
      <c r="D452" s="134">
        <v>2400</v>
      </c>
    </row>
    <row r="453" spans="1:4" s="7" customFormat="1" ht="12.75">
      <c r="A453" s="30">
        <v>3</v>
      </c>
      <c r="B453" s="28" t="s">
        <v>840</v>
      </c>
      <c r="C453" s="27">
        <v>2014</v>
      </c>
      <c r="D453" s="155">
        <v>380</v>
      </c>
    </row>
    <row r="454" spans="1:4" s="7" customFormat="1" ht="12.75">
      <c r="A454" s="26">
        <v>4</v>
      </c>
      <c r="B454" s="29" t="s">
        <v>428</v>
      </c>
      <c r="C454" s="24">
        <v>2014</v>
      </c>
      <c r="D454" s="134">
        <v>310</v>
      </c>
    </row>
    <row r="455" spans="1:4" s="7" customFormat="1" ht="12.75">
      <c r="A455" s="30">
        <v>5</v>
      </c>
      <c r="B455" s="29" t="s">
        <v>429</v>
      </c>
      <c r="C455" s="24">
        <v>2015</v>
      </c>
      <c r="D455" s="134">
        <v>798.2</v>
      </c>
    </row>
    <row r="456" spans="1:4" s="7" customFormat="1" ht="12.75">
      <c r="A456" s="26">
        <v>6</v>
      </c>
      <c r="B456" s="66" t="s">
        <v>430</v>
      </c>
      <c r="C456" s="24">
        <v>2015</v>
      </c>
      <c r="D456" s="134">
        <v>19513</v>
      </c>
    </row>
    <row r="457" spans="1:4" s="7" customFormat="1" ht="12.75">
      <c r="A457" s="30">
        <v>7</v>
      </c>
      <c r="B457" s="29" t="s">
        <v>431</v>
      </c>
      <c r="C457" s="24">
        <v>2015</v>
      </c>
      <c r="D457" s="134">
        <v>2211</v>
      </c>
    </row>
    <row r="458" spans="1:4" s="7" customFormat="1" ht="12.75">
      <c r="A458" s="26">
        <v>8</v>
      </c>
      <c r="B458" s="29" t="s">
        <v>432</v>
      </c>
      <c r="C458" s="24">
        <v>2014</v>
      </c>
      <c r="D458" s="134">
        <v>1360</v>
      </c>
    </row>
    <row r="459" spans="1:4" s="7" customFormat="1" ht="12.75">
      <c r="A459" s="30">
        <v>9</v>
      </c>
      <c r="B459" s="29" t="s">
        <v>433</v>
      </c>
      <c r="C459" s="24">
        <v>2014</v>
      </c>
      <c r="D459" s="134">
        <v>5959.99</v>
      </c>
    </row>
    <row r="460" spans="1:4" s="7" customFormat="1" ht="12.75">
      <c r="A460" s="26">
        <v>10</v>
      </c>
      <c r="B460" s="29" t="s">
        <v>202</v>
      </c>
      <c r="C460" s="24">
        <v>2014</v>
      </c>
      <c r="D460" s="134">
        <v>3169.99</v>
      </c>
    </row>
    <row r="461" spans="1:4" s="7" customFormat="1" ht="12.75">
      <c r="A461" s="30">
        <v>11</v>
      </c>
      <c r="B461" s="29" t="s">
        <v>434</v>
      </c>
      <c r="C461" s="24">
        <v>2015</v>
      </c>
      <c r="D461" s="134">
        <v>2837</v>
      </c>
    </row>
    <row r="462" spans="1:4" s="7" customFormat="1" ht="12.75">
      <c r="A462" s="26">
        <v>12</v>
      </c>
      <c r="B462" s="29" t="s">
        <v>841</v>
      </c>
      <c r="C462" s="24">
        <v>2015</v>
      </c>
      <c r="D462" s="134">
        <v>3000</v>
      </c>
    </row>
    <row r="463" spans="1:4" s="7" customFormat="1" ht="12.75">
      <c r="A463" s="30">
        <v>13</v>
      </c>
      <c r="B463" s="29" t="s">
        <v>689</v>
      </c>
      <c r="C463" s="24">
        <v>2016</v>
      </c>
      <c r="D463" s="134">
        <v>6341.460000000001</v>
      </c>
    </row>
    <row r="464" spans="1:4" s="7" customFormat="1" ht="12.75">
      <c r="A464" s="26">
        <v>14</v>
      </c>
      <c r="B464" s="29" t="s">
        <v>690</v>
      </c>
      <c r="C464" s="24">
        <v>2016</v>
      </c>
      <c r="D464" s="134">
        <v>3447</v>
      </c>
    </row>
    <row r="465" spans="1:4" s="7" customFormat="1" ht="12.75">
      <c r="A465" s="24">
        <v>15</v>
      </c>
      <c r="B465" s="29" t="s">
        <v>842</v>
      </c>
      <c r="C465" s="24">
        <v>2017</v>
      </c>
      <c r="D465" s="108">
        <v>639.99</v>
      </c>
    </row>
    <row r="466" spans="1:4" s="7" customFormat="1" ht="12.75">
      <c r="A466" s="24">
        <v>16</v>
      </c>
      <c r="B466" s="29" t="s">
        <v>1123</v>
      </c>
      <c r="C466" s="24">
        <v>2017</v>
      </c>
      <c r="D466" s="108">
        <v>12278.4</v>
      </c>
    </row>
    <row r="467" spans="1:4" s="7" customFormat="1" ht="12.75">
      <c r="A467" s="24">
        <v>17</v>
      </c>
      <c r="B467" s="29" t="s">
        <v>1124</v>
      </c>
      <c r="C467" s="24">
        <v>2017</v>
      </c>
      <c r="D467" s="108">
        <v>1190</v>
      </c>
    </row>
    <row r="468" spans="1:4" s="7" customFormat="1" ht="13.5" thickBot="1">
      <c r="A468" s="40">
        <v>18</v>
      </c>
      <c r="B468" s="77" t="s">
        <v>1125</v>
      </c>
      <c r="C468" s="40">
        <v>2017</v>
      </c>
      <c r="D468" s="234">
        <v>2937</v>
      </c>
    </row>
    <row r="469" spans="1:4" s="7" customFormat="1" ht="13.5" customHeight="1" thickBot="1">
      <c r="A469" s="21"/>
      <c r="B469" s="22" t="s">
        <v>0</v>
      </c>
      <c r="C469" s="20"/>
      <c r="D469" s="141">
        <f>SUM(D451:D468)</f>
        <v>69103.03</v>
      </c>
    </row>
    <row r="470" spans="1:4" ht="13.5" customHeight="1" thickBot="1">
      <c r="A470" s="630" t="s">
        <v>880</v>
      </c>
      <c r="B470" s="631"/>
      <c r="C470" s="631"/>
      <c r="D470" s="632"/>
    </row>
    <row r="471" spans="1:4" s="7" customFormat="1" ht="12.75">
      <c r="A471" s="132">
        <v>1</v>
      </c>
      <c r="B471" s="176" t="s">
        <v>435</v>
      </c>
      <c r="C471" s="132">
        <v>2013</v>
      </c>
      <c r="D471" s="108">
        <v>1599</v>
      </c>
    </row>
    <row r="472" spans="1:4" s="7" customFormat="1" ht="12.75">
      <c r="A472" s="132">
        <f>A471+1</f>
        <v>2</v>
      </c>
      <c r="B472" s="176" t="s">
        <v>436</v>
      </c>
      <c r="C472" s="132">
        <v>2013</v>
      </c>
      <c r="D472" s="108">
        <v>1399.74</v>
      </c>
    </row>
    <row r="473" spans="1:4" s="7" customFormat="1" ht="12.75">
      <c r="A473" s="132">
        <f aca="true" t="shared" si="0" ref="A473:A503">A472+1</f>
        <v>3</v>
      </c>
      <c r="B473" s="176" t="s">
        <v>843</v>
      </c>
      <c r="C473" s="132">
        <v>2014</v>
      </c>
      <c r="D473" s="108">
        <v>1969.88</v>
      </c>
    </row>
    <row r="474" spans="1:4" s="7" customFormat="1" ht="12.75">
      <c r="A474" s="132">
        <f t="shared" si="0"/>
        <v>4</v>
      </c>
      <c r="B474" s="176" t="s">
        <v>437</v>
      </c>
      <c r="C474" s="132">
        <v>2014</v>
      </c>
      <c r="D474" s="108">
        <v>1330</v>
      </c>
    </row>
    <row r="475" spans="1:4" s="7" customFormat="1" ht="12.75">
      <c r="A475" s="132">
        <f t="shared" si="0"/>
        <v>5</v>
      </c>
      <c r="B475" s="176" t="s">
        <v>438</v>
      </c>
      <c r="C475" s="132">
        <v>2014</v>
      </c>
      <c r="D475" s="108">
        <v>319.99</v>
      </c>
    </row>
    <row r="476" spans="1:4" s="7" customFormat="1" ht="12.75">
      <c r="A476" s="132">
        <f t="shared" si="0"/>
        <v>6</v>
      </c>
      <c r="B476" s="176" t="s">
        <v>439</v>
      </c>
      <c r="C476" s="132">
        <v>2014</v>
      </c>
      <c r="D476" s="108">
        <v>1599</v>
      </c>
    </row>
    <row r="477" spans="1:4" s="7" customFormat="1" ht="12.75">
      <c r="A477" s="132">
        <f t="shared" si="0"/>
        <v>7</v>
      </c>
      <c r="B477" s="176" t="s">
        <v>440</v>
      </c>
      <c r="C477" s="132">
        <v>2014</v>
      </c>
      <c r="D477" s="108">
        <v>13705</v>
      </c>
    </row>
    <row r="478" spans="1:4" s="7" customFormat="1" ht="12.75">
      <c r="A478" s="132">
        <f t="shared" si="0"/>
        <v>8</v>
      </c>
      <c r="B478" s="176" t="s">
        <v>441</v>
      </c>
      <c r="C478" s="132">
        <v>2014</v>
      </c>
      <c r="D478" s="108">
        <v>689.99</v>
      </c>
    </row>
    <row r="479" spans="1:4" s="7" customFormat="1" ht="18" customHeight="1">
      <c r="A479" s="132">
        <f t="shared" si="0"/>
        <v>9</v>
      </c>
      <c r="B479" s="176" t="s">
        <v>442</v>
      </c>
      <c r="C479" s="132">
        <v>2014</v>
      </c>
      <c r="D479" s="108">
        <v>2720</v>
      </c>
    </row>
    <row r="480" spans="1:4" s="7" customFormat="1" ht="18" customHeight="1">
      <c r="A480" s="132">
        <f t="shared" si="0"/>
        <v>10</v>
      </c>
      <c r="B480" s="176" t="s">
        <v>443</v>
      </c>
      <c r="C480" s="132">
        <v>2014</v>
      </c>
      <c r="D480" s="108">
        <v>5760.02</v>
      </c>
    </row>
    <row r="481" spans="1:4" s="7" customFormat="1" ht="18" customHeight="1">
      <c r="A481" s="132">
        <f t="shared" si="0"/>
        <v>11</v>
      </c>
      <c r="B481" s="176" t="s">
        <v>444</v>
      </c>
      <c r="C481" s="132">
        <v>2014</v>
      </c>
      <c r="D481" s="108">
        <v>249</v>
      </c>
    </row>
    <row r="482" spans="1:4" s="7" customFormat="1" ht="18" customHeight="1">
      <c r="A482" s="132">
        <f t="shared" si="0"/>
        <v>12</v>
      </c>
      <c r="B482" s="176" t="s">
        <v>445</v>
      </c>
      <c r="C482" s="132">
        <v>2014</v>
      </c>
      <c r="D482" s="108">
        <v>1490</v>
      </c>
    </row>
    <row r="483" spans="1:4" s="7" customFormat="1" ht="18" customHeight="1">
      <c r="A483" s="132">
        <f t="shared" si="0"/>
        <v>13</v>
      </c>
      <c r="B483" s="176" t="s">
        <v>446</v>
      </c>
      <c r="C483" s="132">
        <v>2014</v>
      </c>
      <c r="D483" s="108">
        <v>890</v>
      </c>
    </row>
    <row r="484" spans="1:6" s="7" customFormat="1" ht="23.25" customHeight="1">
      <c r="A484" s="132">
        <f t="shared" si="0"/>
        <v>14</v>
      </c>
      <c r="B484" s="133" t="s">
        <v>691</v>
      </c>
      <c r="C484" s="185">
        <v>2015</v>
      </c>
      <c r="D484" s="108">
        <v>3099</v>
      </c>
      <c r="E484" s="114"/>
      <c r="F484" s="115"/>
    </row>
    <row r="485" spans="1:6" s="7" customFormat="1" ht="12.75">
      <c r="A485" s="132">
        <f t="shared" si="0"/>
        <v>15</v>
      </c>
      <c r="B485" s="133" t="s">
        <v>692</v>
      </c>
      <c r="C485" s="185">
        <v>2015</v>
      </c>
      <c r="D485" s="108">
        <v>1098.99</v>
      </c>
      <c r="E485" s="116"/>
      <c r="F485" s="116"/>
    </row>
    <row r="486" spans="1:4" s="7" customFormat="1" ht="18" customHeight="1">
      <c r="A486" s="132">
        <f t="shared" si="0"/>
        <v>16</v>
      </c>
      <c r="B486" s="133" t="s">
        <v>693</v>
      </c>
      <c r="C486" s="185">
        <v>2015</v>
      </c>
      <c r="D486" s="178">
        <v>1118</v>
      </c>
    </row>
    <row r="487" spans="1:4" s="7" customFormat="1" ht="12.75">
      <c r="A487" s="132">
        <f t="shared" si="0"/>
        <v>17</v>
      </c>
      <c r="B487" s="133" t="s">
        <v>694</v>
      </c>
      <c r="C487" s="185">
        <v>2016</v>
      </c>
      <c r="D487" s="108">
        <v>4256.97</v>
      </c>
    </row>
    <row r="488" spans="1:4" s="7" customFormat="1" ht="14.25" customHeight="1">
      <c r="A488" s="132">
        <f t="shared" si="0"/>
        <v>18</v>
      </c>
      <c r="B488" s="133" t="s">
        <v>695</v>
      </c>
      <c r="C488" s="185">
        <v>2016</v>
      </c>
      <c r="D488" s="108">
        <v>4497</v>
      </c>
    </row>
    <row r="489" spans="1:4" s="7" customFormat="1" ht="12.75">
      <c r="A489" s="132">
        <f t="shared" si="0"/>
        <v>19</v>
      </c>
      <c r="B489" s="133" t="s">
        <v>696</v>
      </c>
      <c r="C489" s="185">
        <v>2016</v>
      </c>
      <c r="D489" s="108">
        <v>330</v>
      </c>
    </row>
    <row r="490" spans="1:4" s="7" customFormat="1" ht="12.75">
      <c r="A490" s="132">
        <f t="shared" si="0"/>
        <v>20</v>
      </c>
      <c r="B490" s="174" t="s">
        <v>844</v>
      </c>
      <c r="C490" s="23">
        <v>2016</v>
      </c>
      <c r="D490" s="179">
        <v>1081.37</v>
      </c>
    </row>
    <row r="491" spans="1:4" s="7" customFormat="1" ht="12.75">
      <c r="A491" s="132">
        <f t="shared" si="0"/>
        <v>21</v>
      </c>
      <c r="B491" s="174" t="s">
        <v>845</v>
      </c>
      <c r="C491" s="23">
        <v>2016</v>
      </c>
      <c r="D491" s="179">
        <v>3400</v>
      </c>
    </row>
    <row r="492" spans="1:5" s="7" customFormat="1" ht="12.75">
      <c r="A492" s="132">
        <f t="shared" si="0"/>
        <v>22</v>
      </c>
      <c r="B492" s="174" t="s">
        <v>846</v>
      </c>
      <c r="C492" s="23">
        <v>2016</v>
      </c>
      <c r="D492" s="179">
        <v>558</v>
      </c>
      <c r="E492" s="177"/>
    </row>
    <row r="493" spans="1:5" s="7" customFormat="1" ht="12.75">
      <c r="A493" s="132">
        <f t="shared" si="0"/>
        <v>23</v>
      </c>
      <c r="B493" s="174" t="s">
        <v>846</v>
      </c>
      <c r="C493" s="23">
        <v>2017</v>
      </c>
      <c r="D493" s="179">
        <v>550</v>
      </c>
      <c r="E493" s="177"/>
    </row>
    <row r="494" spans="1:5" s="7" customFormat="1" ht="12.75">
      <c r="A494" s="132">
        <f t="shared" si="0"/>
        <v>24</v>
      </c>
      <c r="B494" s="174" t="s">
        <v>847</v>
      </c>
      <c r="C494" s="23">
        <v>2017</v>
      </c>
      <c r="D494" s="179">
        <v>1820</v>
      </c>
      <c r="E494" s="177"/>
    </row>
    <row r="495" spans="1:5" s="7" customFormat="1" ht="12.75">
      <c r="A495" s="132">
        <f t="shared" si="0"/>
        <v>25</v>
      </c>
      <c r="B495" s="174" t="s">
        <v>848</v>
      </c>
      <c r="C495" s="23">
        <v>2017</v>
      </c>
      <c r="D495" s="179">
        <v>2000</v>
      </c>
      <c r="E495" s="177"/>
    </row>
    <row r="496" spans="1:5" s="7" customFormat="1" ht="12.75">
      <c r="A496" s="132">
        <f t="shared" si="0"/>
        <v>26</v>
      </c>
      <c r="B496" s="174" t="s">
        <v>846</v>
      </c>
      <c r="C496" s="23">
        <v>2017</v>
      </c>
      <c r="D496" s="179">
        <v>550</v>
      </c>
      <c r="E496" s="177"/>
    </row>
    <row r="497" spans="1:4" s="7" customFormat="1" ht="12.75">
      <c r="A497" s="132">
        <f t="shared" si="0"/>
        <v>27</v>
      </c>
      <c r="B497" s="29" t="s">
        <v>1126</v>
      </c>
      <c r="C497" s="24">
        <v>2017</v>
      </c>
      <c r="D497" s="108">
        <v>2450</v>
      </c>
    </row>
    <row r="498" spans="1:4" s="7" customFormat="1" ht="12.75">
      <c r="A498" s="132">
        <f t="shared" si="0"/>
        <v>28</v>
      </c>
      <c r="B498" s="107" t="s">
        <v>1127</v>
      </c>
      <c r="C498" s="231">
        <v>2017</v>
      </c>
      <c r="D498" s="135">
        <v>2999</v>
      </c>
    </row>
    <row r="499" spans="1:4" s="7" customFormat="1" ht="12.75">
      <c r="A499" s="132">
        <f t="shared" si="0"/>
        <v>29</v>
      </c>
      <c r="B499" s="107" t="s">
        <v>1128</v>
      </c>
      <c r="C499" s="231">
        <v>2017</v>
      </c>
      <c r="D499" s="135">
        <v>369.63</v>
      </c>
    </row>
    <row r="500" spans="1:4" s="7" customFormat="1" ht="12.75">
      <c r="A500" s="132">
        <f t="shared" si="0"/>
        <v>30</v>
      </c>
      <c r="B500" s="107" t="s">
        <v>1129</v>
      </c>
      <c r="C500" s="231">
        <v>2017</v>
      </c>
      <c r="D500" s="135">
        <v>4851.99</v>
      </c>
    </row>
    <row r="501" spans="1:4" s="7" customFormat="1" ht="12.75">
      <c r="A501" s="132">
        <f t="shared" si="0"/>
        <v>31</v>
      </c>
      <c r="B501" s="29" t="s">
        <v>1130</v>
      </c>
      <c r="C501" s="24">
        <v>2017</v>
      </c>
      <c r="D501" s="108">
        <v>2600</v>
      </c>
    </row>
    <row r="502" spans="1:4" s="7" customFormat="1" ht="12.75">
      <c r="A502" s="132">
        <f t="shared" si="0"/>
        <v>32</v>
      </c>
      <c r="B502" s="29" t="s">
        <v>1131</v>
      </c>
      <c r="C502" s="24">
        <v>2017</v>
      </c>
      <c r="D502" s="108">
        <v>2798</v>
      </c>
    </row>
    <row r="503" spans="1:4" s="7" customFormat="1" ht="13.5" thickBot="1">
      <c r="A503" s="132">
        <f t="shared" si="0"/>
        <v>33</v>
      </c>
      <c r="B503" s="29" t="s">
        <v>1132</v>
      </c>
      <c r="C503" s="24">
        <v>2017</v>
      </c>
      <c r="D503" s="108">
        <v>378</v>
      </c>
    </row>
    <row r="504" spans="1:9" s="7" customFormat="1" ht="13.5" customHeight="1" thickBot="1">
      <c r="A504" s="21"/>
      <c r="B504" s="22" t="s">
        <v>0</v>
      </c>
      <c r="C504" s="20"/>
      <c r="D504" s="141">
        <f>SUM(D471:D503)</f>
        <v>74527.57</v>
      </c>
      <c r="F504" s="39"/>
      <c r="G504" s="39"/>
      <c r="H504" s="39"/>
      <c r="I504" s="39"/>
    </row>
    <row r="505" spans="1:6" s="7" customFormat="1" ht="23.25" customHeight="1" thickBot="1">
      <c r="A505" s="630" t="s">
        <v>667</v>
      </c>
      <c r="B505" s="631"/>
      <c r="C505" s="631"/>
      <c r="D505" s="632"/>
      <c r="E505" s="114"/>
      <c r="F505" s="115"/>
    </row>
    <row r="506" spans="1:6" s="7" customFormat="1" ht="38.25">
      <c r="A506" s="113" t="s">
        <v>23</v>
      </c>
      <c r="B506" s="113" t="s">
        <v>666</v>
      </c>
      <c r="C506" s="113" t="s">
        <v>659</v>
      </c>
      <c r="D506" s="113" t="s">
        <v>660</v>
      </c>
      <c r="E506" s="116"/>
      <c r="F506" s="116"/>
    </row>
    <row r="507" spans="1:4" s="7" customFormat="1" ht="12.75">
      <c r="A507" s="24">
        <v>1</v>
      </c>
      <c r="B507" s="29" t="s">
        <v>1133</v>
      </c>
      <c r="C507" s="24">
        <v>2017</v>
      </c>
      <c r="D507" s="108">
        <f>1383.75+397.02</f>
        <v>1780.77</v>
      </c>
    </row>
    <row r="508" spans="1:4" s="7" customFormat="1" ht="12.75">
      <c r="A508" s="24">
        <v>2</v>
      </c>
      <c r="B508" s="29" t="s">
        <v>1134</v>
      </c>
      <c r="C508" s="24">
        <v>2017</v>
      </c>
      <c r="D508" s="108">
        <v>750.3</v>
      </c>
    </row>
    <row r="509" spans="1:4" s="7" customFormat="1" ht="12.75">
      <c r="A509" s="24">
        <v>3</v>
      </c>
      <c r="B509" s="29" t="s">
        <v>1135</v>
      </c>
      <c r="C509" s="24">
        <v>2017</v>
      </c>
      <c r="D509" s="108">
        <v>3997.5</v>
      </c>
    </row>
    <row r="510" spans="1:4" s="7" customFormat="1" ht="12.75">
      <c r="A510" s="24">
        <v>4</v>
      </c>
      <c r="B510" s="29" t="s">
        <v>1136</v>
      </c>
      <c r="C510" s="24">
        <v>2017</v>
      </c>
      <c r="D510" s="108">
        <v>1722</v>
      </c>
    </row>
    <row r="511" spans="1:4" s="7" customFormat="1" ht="13.5" thickBot="1">
      <c r="A511" s="24"/>
      <c r="B511" s="112" t="s">
        <v>0</v>
      </c>
      <c r="C511" s="24"/>
      <c r="D511" s="153">
        <f>SUM(D507:D510)</f>
        <v>8250.57</v>
      </c>
    </row>
    <row r="512" spans="1:4" s="7" customFormat="1" ht="13.5" customHeight="1" thickBot="1">
      <c r="A512" s="649" t="s">
        <v>88</v>
      </c>
      <c r="B512" s="650"/>
      <c r="C512" s="650"/>
      <c r="D512" s="651"/>
    </row>
    <row r="513" spans="1:9" s="7" customFormat="1" ht="13.5" customHeight="1" thickBot="1">
      <c r="A513" s="630" t="s">
        <v>648</v>
      </c>
      <c r="B513" s="631"/>
      <c r="C513" s="631"/>
      <c r="D513" s="632"/>
      <c r="F513" s="39"/>
      <c r="G513" s="39"/>
      <c r="H513" s="39"/>
      <c r="I513" s="39"/>
    </row>
    <row r="514" spans="1:4" s="7" customFormat="1" ht="12.75">
      <c r="A514" s="24">
        <v>1</v>
      </c>
      <c r="B514" s="29" t="s">
        <v>452</v>
      </c>
      <c r="C514" s="24">
        <v>2014</v>
      </c>
      <c r="D514" s="108">
        <v>12757.56</v>
      </c>
    </row>
    <row r="515" spans="1:4" s="7" customFormat="1" ht="12.75">
      <c r="A515" s="24">
        <v>2</v>
      </c>
      <c r="B515" s="29" t="s">
        <v>682</v>
      </c>
      <c r="C515" s="24">
        <v>2016</v>
      </c>
      <c r="D515" s="108">
        <v>1990</v>
      </c>
    </row>
    <row r="516" spans="1:4" s="7" customFormat="1" ht="12.75">
      <c r="A516" s="24">
        <v>3</v>
      </c>
      <c r="B516" s="29" t="s">
        <v>201</v>
      </c>
      <c r="C516" s="24">
        <v>2016</v>
      </c>
      <c r="D516" s="108">
        <v>1419.81</v>
      </c>
    </row>
    <row r="517" spans="1:4" s="7" customFormat="1" ht="12.75">
      <c r="A517" s="24">
        <v>4</v>
      </c>
      <c r="B517" s="29" t="s">
        <v>682</v>
      </c>
      <c r="C517" s="24">
        <v>2016</v>
      </c>
      <c r="D517" s="108">
        <v>1393</v>
      </c>
    </row>
    <row r="518" spans="1:4" s="7" customFormat="1" ht="12.75">
      <c r="A518" s="24">
        <v>5</v>
      </c>
      <c r="B518" s="29" t="s">
        <v>452</v>
      </c>
      <c r="C518" s="24">
        <v>2016</v>
      </c>
      <c r="D518" s="108">
        <v>2482</v>
      </c>
    </row>
    <row r="519" spans="1:4" s="7" customFormat="1" ht="12.75">
      <c r="A519" s="24">
        <v>6</v>
      </c>
      <c r="B519" s="29" t="s">
        <v>201</v>
      </c>
      <c r="C519" s="24">
        <v>2016</v>
      </c>
      <c r="D519" s="108">
        <v>2203.99</v>
      </c>
    </row>
    <row r="520" spans="1:4" s="7" customFormat="1" ht="13.5" thickBot="1">
      <c r="A520" s="24">
        <v>7</v>
      </c>
      <c r="B520" s="170" t="s">
        <v>201</v>
      </c>
      <c r="C520" s="33">
        <v>2017</v>
      </c>
      <c r="D520" s="175">
        <v>1700</v>
      </c>
    </row>
    <row r="521" spans="1:4" s="7" customFormat="1" ht="13.5" customHeight="1" thickBot="1">
      <c r="A521" s="37"/>
      <c r="B521" s="642" t="s">
        <v>0</v>
      </c>
      <c r="C521" s="643"/>
      <c r="D521" s="141">
        <f>SUM(D514:D520)</f>
        <v>23946.36</v>
      </c>
    </row>
    <row r="522" spans="1:9" s="7" customFormat="1" ht="13.5" customHeight="1" thickBot="1">
      <c r="A522" s="644" t="s">
        <v>880</v>
      </c>
      <c r="B522" s="645"/>
      <c r="C522" s="645"/>
      <c r="D522" s="646"/>
      <c r="F522" s="39"/>
      <c r="G522" s="39"/>
      <c r="H522" s="39"/>
      <c r="I522" s="39"/>
    </row>
    <row r="523" spans="1:4" s="7" customFormat="1" ht="13.5" customHeight="1">
      <c r="A523" s="282">
        <v>1</v>
      </c>
      <c r="B523" s="283" t="s">
        <v>453</v>
      </c>
      <c r="C523" s="25">
        <v>2014</v>
      </c>
      <c r="D523" s="284">
        <v>799</v>
      </c>
    </row>
    <row r="524" spans="1:4" s="7" customFormat="1" ht="12.75">
      <c r="A524" s="26">
        <v>2</v>
      </c>
      <c r="B524" s="182" t="s">
        <v>683</v>
      </c>
      <c r="C524" s="24">
        <v>2016</v>
      </c>
      <c r="D524" s="134">
        <v>701.1</v>
      </c>
    </row>
    <row r="525" spans="1:4" s="7" customFormat="1" ht="13.5" thickBot="1">
      <c r="A525" s="92">
        <v>3</v>
      </c>
      <c r="B525" s="285" t="s">
        <v>873</v>
      </c>
      <c r="C525" s="200">
        <v>2016</v>
      </c>
      <c r="D525" s="286">
        <v>2200</v>
      </c>
    </row>
    <row r="526" spans="1:4" s="7" customFormat="1" ht="13.5" customHeight="1" thickBot="1">
      <c r="A526" s="227"/>
      <c r="B526" s="647" t="s">
        <v>0</v>
      </c>
      <c r="C526" s="648"/>
      <c r="D526" s="158">
        <f>SUM(D523:D525)</f>
        <v>3700.1</v>
      </c>
    </row>
    <row r="527" spans="1:4" s="7" customFormat="1" ht="13.5" customHeight="1" thickBot="1">
      <c r="A527" s="649" t="s">
        <v>89</v>
      </c>
      <c r="B527" s="650"/>
      <c r="C527" s="650"/>
      <c r="D527" s="653"/>
    </row>
    <row r="528" spans="1:9" s="7" customFormat="1" ht="13.5" customHeight="1" thickBot="1">
      <c r="A528" s="630" t="s">
        <v>648</v>
      </c>
      <c r="B528" s="631"/>
      <c r="C528" s="631"/>
      <c r="D528" s="632"/>
      <c r="F528" s="39"/>
      <c r="G528" s="39"/>
      <c r="H528" s="39"/>
      <c r="I528" s="39"/>
    </row>
    <row r="529" spans="1:4" s="7" customFormat="1" ht="12.75">
      <c r="A529" s="26">
        <v>1</v>
      </c>
      <c r="B529" s="29" t="s">
        <v>486</v>
      </c>
      <c r="C529" s="24">
        <v>2013</v>
      </c>
      <c r="D529" s="134">
        <v>1099.99</v>
      </c>
    </row>
    <row r="530" spans="1:4" s="7" customFormat="1" ht="26.25" customHeight="1">
      <c r="A530" s="26">
        <v>2</v>
      </c>
      <c r="B530" s="28" t="s">
        <v>487</v>
      </c>
      <c r="C530" s="27">
        <v>2015</v>
      </c>
      <c r="D530" s="155">
        <v>869</v>
      </c>
    </row>
    <row r="531" spans="1:4" s="7" customFormat="1" ht="12.75">
      <c r="A531" s="24">
        <v>3</v>
      </c>
      <c r="B531" s="29" t="s">
        <v>714</v>
      </c>
      <c r="C531" s="24">
        <v>2015</v>
      </c>
      <c r="D531" s="244">
        <v>1089</v>
      </c>
    </row>
    <row r="532" spans="1:4" s="7" customFormat="1" ht="12.75">
      <c r="A532" s="24">
        <v>10</v>
      </c>
      <c r="B532" s="29" t="s">
        <v>1172</v>
      </c>
      <c r="C532" s="24">
        <v>2017</v>
      </c>
      <c r="D532" s="245">
        <v>612.53</v>
      </c>
    </row>
    <row r="533" spans="1:4" s="7" customFormat="1" ht="13.5" thickBot="1">
      <c r="A533" s="24">
        <v>11</v>
      </c>
      <c r="B533" s="29" t="s">
        <v>1173</v>
      </c>
      <c r="C533" s="24">
        <v>2017</v>
      </c>
      <c r="D533" s="245">
        <v>583.32</v>
      </c>
    </row>
    <row r="534" spans="1:4" s="7" customFormat="1" ht="13.5" thickBot="1">
      <c r="A534" s="652" t="s">
        <v>0</v>
      </c>
      <c r="B534" s="641" t="s">
        <v>2</v>
      </c>
      <c r="C534" s="20"/>
      <c r="D534" s="141">
        <f>SUM(D529:D533)</f>
        <v>4253.839999999999</v>
      </c>
    </row>
    <row r="535" spans="1:9" s="7" customFormat="1" ht="13.5" customHeight="1" thickBot="1">
      <c r="A535" s="630" t="s">
        <v>880</v>
      </c>
      <c r="B535" s="631"/>
      <c r="C535" s="631"/>
      <c r="D535" s="632"/>
      <c r="F535" s="39"/>
      <c r="G535" s="39"/>
      <c r="H535" s="39"/>
      <c r="I535" s="39"/>
    </row>
    <row r="536" spans="1:9" s="7" customFormat="1" ht="12.75">
      <c r="A536" s="30">
        <v>1</v>
      </c>
      <c r="B536" s="29" t="s">
        <v>453</v>
      </c>
      <c r="C536" s="24">
        <v>2013</v>
      </c>
      <c r="D536" s="134">
        <v>1164.99</v>
      </c>
      <c r="F536" s="39"/>
      <c r="G536" s="39"/>
      <c r="H536" s="39"/>
      <c r="I536" s="39"/>
    </row>
    <row r="537" spans="1:9" s="7" customFormat="1" ht="12.75" customHeight="1">
      <c r="A537" s="30">
        <v>2</v>
      </c>
      <c r="B537" s="29" t="s">
        <v>488</v>
      </c>
      <c r="C537" s="24">
        <v>2013</v>
      </c>
      <c r="D537" s="134">
        <v>399</v>
      </c>
      <c r="F537" s="39"/>
      <c r="G537" s="39"/>
      <c r="H537" s="39"/>
      <c r="I537" s="39"/>
    </row>
    <row r="538" spans="1:4" s="7" customFormat="1" ht="12.75">
      <c r="A538" s="30">
        <v>3</v>
      </c>
      <c r="B538" s="29" t="s">
        <v>716</v>
      </c>
      <c r="C538" s="24">
        <v>2013</v>
      </c>
      <c r="D538" s="134">
        <v>1600</v>
      </c>
    </row>
    <row r="539" spans="1:4" s="7" customFormat="1" ht="12.75">
      <c r="A539" s="30">
        <v>4</v>
      </c>
      <c r="B539" s="29" t="s">
        <v>715</v>
      </c>
      <c r="C539" s="24">
        <v>2015</v>
      </c>
      <c r="D539" s="134">
        <v>499</v>
      </c>
    </row>
    <row r="540" spans="1:4" s="7" customFormat="1" ht="12.75">
      <c r="A540" s="30">
        <v>5</v>
      </c>
      <c r="B540" s="66" t="s">
        <v>874</v>
      </c>
      <c r="C540" s="32">
        <v>2016</v>
      </c>
      <c r="D540" s="181">
        <v>2060</v>
      </c>
    </row>
    <row r="541" spans="1:4" s="7" customFormat="1" ht="12.75">
      <c r="A541" s="30">
        <v>6</v>
      </c>
      <c r="B541" s="66" t="s">
        <v>875</v>
      </c>
      <c r="C541" s="32">
        <v>2016</v>
      </c>
      <c r="D541" s="181">
        <v>1598</v>
      </c>
    </row>
    <row r="542" spans="1:4" s="7" customFormat="1" ht="13.5" thickBot="1">
      <c r="A542" s="30">
        <v>7</v>
      </c>
      <c r="B542" s="66" t="s">
        <v>876</v>
      </c>
      <c r="C542" s="32">
        <v>2017</v>
      </c>
      <c r="D542" s="181">
        <v>1178.86</v>
      </c>
    </row>
    <row r="543" spans="1:9" s="7" customFormat="1" ht="13.5" customHeight="1" thickBot="1">
      <c r="A543" s="21"/>
      <c r="B543" s="22" t="s">
        <v>0</v>
      </c>
      <c r="C543" s="20"/>
      <c r="D543" s="141">
        <f>SUM(D536:D542)</f>
        <v>8499.85</v>
      </c>
      <c r="F543" s="39"/>
      <c r="G543" s="39"/>
      <c r="H543" s="39"/>
      <c r="I543" s="39"/>
    </row>
    <row r="544" spans="1:4" s="7" customFormat="1" ht="13.5" customHeight="1" thickBot="1">
      <c r="A544" s="649" t="s">
        <v>584</v>
      </c>
      <c r="B544" s="650"/>
      <c r="C544" s="650"/>
      <c r="D544" s="653"/>
    </row>
    <row r="545" spans="1:4" s="7" customFormat="1" ht="12.75">
      <c r="A545" s="76">
        <v>1</v>
      </c>
      <c r="B545" s="97" t="s">
        <v>546</v>
      </c>
      <c r="C545" s="76">
        <v>2013</v>
      </c>
      <c r="D545" s="99">
        <v>1912.23</v>
      </c>
    </row>
    <row r="546" spans="1:4" s="7" customFormat="1" ht="12.75">
      <c r="A546" s="76">
        <v>2</v>
      </c>
      <c r="B546" s="97" t="s">
        <v>547</v>
      </c>
      <c r="C546" s="76">
        <v>2013</v>
      </c>
      <c r="D546" s="99">
        <v>1211.11</v>
      </c>
    </row>
    <row r="547" spans="1:4" s="7" customFormat="1" ht="12.75">
      <c r="A547" s="55">
        <v>3</v>
      </c>
      <c r="B547" s="54" t="s">
        <v>548</v>
      </c>
      <c r="C547" s="55">
        <v>2013</v>
      </c>
      <c r="D547" s="100">
        <v>1996.38</v>
      </c>
    </row>
    <row r="548" spans="1:4" s="7" customFormat="1" ht="12.75">
      <c r="A548" s="55">
        <v>4</v>
      </c>
      <c r="B548" s="54" t="s">
        <v>189</v>
      </c>
      <c r="C548" s="55">
        <v>2013</v>
      </c>
      <c r="D548" s="100">
        <v>1556.85</v>
      </c>
    </row>
    <row r="549" spans="1:4" s="7" customFormat="1" ht="12.75">
      <c r="A549" s="55">
        <v>5</v>
      </c>
      <c r="B549" s="54" t="s">
        <v>549</v>
      </c>
      <c r="C549" s="55">
        <v>2013</v>
      </c>
      <c r="D549" s="100">
        <v>131205.32</v>
      </c>
    </row>
    <row r="550" spans="1:4" s="7" customFormat="1" ht="12.75">
      <c r="A550" s="55">
        <v>6</v>
      </c>
      <c r="B550" s="54" t="s">
        <v>550</v>
      </c>
      <c r="C550" s="55">
        <v>2013</v>
      </c>
      <c r="D550" s="100">
        <v>1606.63</v>
      </c>
    </row>
    <row r="551" spans="1:4" s="7" customFormat="1" ht="25.5">
      <c r="A551" s="55">
        <v>7</v>
      </c>
      <c r="B551" s="54" t="s">
        <v>551</v>
      </c>
      <c r="C551" s="55">
        <v>2013</v>
      </c>
      <c r="D551" s="100">
        <v>26151.75</v>
      </c>
    </row>
    <row r="552" spans="1:4" s="7" customFormat="1" ht="25.5">
      <c r="A552" s="55">
        <v>8</v>
      </c>
      <c r="B552" s="54" t="s">
        <v>552</v>
      </c>
      <c r="C552" s="55">
        <v>2013</v>
      </c>
      <c r="D552" s="100">
        <v>23517.75</v>
      </c>
    </row>
    <row r="553" spans="1:4" s="7" customFormat="1" ht="38.25">
      <c r="A553" s="55">
        <v>9</v>
      </c>
      <c r="B553" s="54" t="s">
        <v>553</v>
      </c>
      <c r="C553" s="55">
        <v>2013</v>
      </c>
      <c r="D553" s="100">
        <v>24408.75</v>
      </c>
    </row>
    <row r="554" spans="1:4" s="7" customFormat="1" ht="25.5">
      <c r="A554" s="55">
        <v>10</v>
      </c>
      <c r="B554" s="54" t="s">
        <v>554</v>
      </c>
      <c r="C554" s="55">
        <v>2013</v>
      </c>
      <c r="D554" s="100">
        <v>22278.71</v>
      </c>
    </row>
    <row r="555" spans="1:4" s="7" customFormat="1" ht="25.5">
      <c r="A555" s="55">
        <v>11</v>
      </c>
      <c r="B555" s="54" t="s">
        <v>555</v>
      </c>
      <c r="C555" s="55">
        <v>2013</v>
      </c>
      <c r="D555" s="100">
        <v>21037.71</v>
      </c>
    </row>
    <row r="556" spans="1:4" s="7" customFormat="1" ht="38.25">
      <c r="A556" s="55">
        <v>12</v>
      </c>
      <c r="B556" s="54" t="s">
        <v>556</v>
      </c>
      <c r="C556" s="55">
        <v>2013</v>
      </c>
      <c r="D556" s="100">
        <v>21621.71</v>
      </c>
    </row>
    <row r="557" spans="1:4" s="7" customFormat="1" ht="25.5">
      <c r="A557" s="55">
        <v>13</v>
      </c>
      <c r="B557" s="54" t="s">
        <v>557</v>
      </c>
      <c r="C557" s="55">
        <v>2013</v>
      </c>
      <c r="D557" s="100">
        <v>21037.71</v>
      </c>
    </row>
    <row r="558" spans="1:4" s="7" customFormat="1" ht="38.25">
      <c r="A558" s="55">
        <v>14</v>
      </c>
      <c r="B558" s="54" t="s">
        <v>558</v>
      </c>
      <c r="C558" s="55">
        <v>2013</v>
      </c>
      <c r="D558" s="100">
        <v>23096.71</v>
      </c>
    </row>
    <row r="559" spans="1:4" s="7" customFormat="1" ht="38.25">
      <c r="A559" s="55">
        <v>15</v>
      </c>
      <c r="B559" s="54" t="s">
        <v>559</v>
      </c>
      <c r="C559" s="55">
        <v>2013</v>
      </c>
      <c r="D559" s="100">
        <v>20621.71</v>
      </c>
    </row>
    <row r="560" spans="1:4" s="7" customFormat="1" ht="25.5">
      <c r="A560" s="55">
        <v>16</v>
      </c>
      <c r="B560" s="54" t="s">
        <v>560</v>
      </c>
      <c r="C560" s="55">
        <v>2013</v>
      </c>
      <c r="D560" s="100">
        <v>20694.71</v>
      </c>
    </row>
    <row r="561" spans="1:4" s="7" customFormat="1" ht="25.5">
      <c r="A561" s="55">
        <v>17</v>
      </c>
      <c r="B561" s="54" t="s">
        <v>561</v>
      </c>
      <c r="C561" s="55">
        <v>2013</v>
      </c>
      <c r="D561" s="100">
        <v>20452.71</v>
      </c>
    </row>
    <row r="562" spans="1:4" s="7" customFormat="1" ht="38.25">
      <c r="A562" s="55">
        <v>18</v>
      </c>
      <c r="B562" s="54" t="s">
        <v>562</v>
      </c>
      <c r="C562" s="55">
        <v>2013</v>
      </c>
      <c r="D562" s="100">
        <v>25702.71</v>
      </c>
    </row>
    <row r="563" spans="1:4" s="7" customFormat="1" ht="38.25">
      <c r="A563" s="55">
        <v>19</v>
      </c>
      <c r="B563" s="54" t="s">
        <v>563</v>
      </c>
      <c r="C563" s="55">
        <v>2013</v>
      </c>
      <c r="D563" s="100">
        <v>25702.71</v>
      </c>
    </row>
    <row r="564" spans="1:4" s="7" customFormat="1" ht="38.25">
      <c r="A564" s="55">
        <v>20</v>
      </c>
      <c r="B564" s="54" t="s">
        <v>564</v>
      </c>
      <c r="C564" s="55">
        <v>2013</v>
      </c>
      <c r="D564" s="100">
        <v>24096.71</v>
      </c>
    </row>
    <row r="565" spans="1:4" s="7" customFormat="1" ht="38.25">
      <c r="A565" s="55">
        <v>21</v>
      </c>
      <c r="B565" s="54" t="s">
        <v>565</v>
      </c>
      <c r="C565" s="55">
        <v>2013</v>
      </c>
      <c r="D565" s="100">
        <v>24575.75</v>
      </c>
    </row>
    <row r="566" spans="1:4" s="7" customFormat="1" ht="25.5">
      <c r="A566" s="55">
        <v>22</v>
      </c>
      <c r="B566" s="54" t="s">
        <v>566</v>
      </c>
      <c r="C566" s="55">
        <v>2013</v>
      </c>
      <c r="D566" s="100">
        <v>18010.75</v>
      </c>
    </row>
    <row r="567" spans="1:4" s="7" customFormat="1" ht="25.5">
      <c r="A567" s="55">
        <v>23</v>
      </c>
      <c r="B567" s="54" t="s">
        <v>567</v>
      </c>
      <c r="C567" s="55">
        <v>2013</v>
      </c>
      <c r="D567" s="100">
        <v>21086.75</v>
      </c>
    </row>
    <row r="568" spans="1:4" s="7" customFormat="1" ht="12.75">
      <c r="A568" s="55">
        <v>24</v>
      </c>
      <c r="B568" s="54" t="s">
        <v>568</v>
      </c>
      <c r="C568" s="55">
        <v>2013</v>
      </c>
      <c r="D568" s="100">
        <v>22382.76</v>
      </c>
    </row>
    <row r="569" spans="1:4" s="7" customFormat="1" ht="25.5">
      <c r="A569" s="55">
        <v>25</v>
      </c>
      <c r="B569" s="54" t="s">
        <v>569</v>
      </c>
      <c r="C569" s="55">
        <v>2013</v>
      </c>
      <c r="D569" s="100">
        <v>19836.75</v>
      </c>
    </row>
    <row r="570" spans="1:4" s="7" customFormat="1" ht="25.5">
      <c r="A570" s="55">
        <v>26</v>
      </c>
      <c r="B570" s="54" t="s">
        <v>570</v>
      </c>
      <c r="C570" s="55">
        <v>2013</v>
      </c>
      <c r="D570" s="100">
        <v>86298.8</v>
      </c>
    </row>
    <row r="571" spans="1:4" s="7" customFormat="1" ht="25.5">
      <c r="A571" s="55">
        <v>27</v>
      </c>
      <c r="B571" s="54" t="s">
        <v>571</v>
      </c>
      <c r="C571" s="55">
        <v>2013</v>
      </c>
      <c r="D571" s="100">
        <v>17837.75</v>
      </c>
    </row>
    <row r="572" spans="1:4" s="7" customFormat="1" ht="25.5">
      <c r="A572" s="55">
        <v>28</v>
      </c>
      <c r="B572" s="54" t="s">
        <v>572</v>
      </c>
      <c r="C572" s="55">
        <v>2013</v>
      </c>
      <c r="D572" s="100">
        <v>19010.75</v>
      </c>
    </row>
    <row r="573" spans="1:4" s="7" customFormat="1" ht="25.5">
      <c r="A573" s="55">
        <v>29</v>
      </c>
      <c r="B573" s="54" t="s">
        <v>573</v>
      </c>
      <c r="C573" s="55">
        <v>2013</v>
      </c>
      <c r="D573" s="100">
        <v>18595.75</v>
      </c>
    </row>
    <row r="574" spans="1:4" s="7" customFormat="1" ht="38.25">
      <c r="A574" s="55">
        <v>30</v>
      </c>
      <c r="B574" s="54" t="s">
        <v>574</v>
      </c>
      <c r="C574" s="55">
        <v>2013</v>
      </c>
      <c r="D574" s="100">
        <v>18595.75</v>
      </c>
    </row>
    <row r="575" spans="1:4" s="7" customFormat="1" ht="25.5">
      <c r="A575" s="55">
        <v>31</v>
      </c>
      <c r="B575" s="54" t="s">
        <v>575</v>
      </c>
      <c r="C575" s="55">
        <v>2013</v>
      </c>
      <c r="D575" s="100">
        <v>3419</v>
      </c>
    </row>
    <row r="576" spans="1:4" s="7" customFormat="1" ht="25.5">
      <c r="A576" s="55">
        <v>32</v>
      </c>
      <c r="B576" s="54" t="s">
        <v>576</v>
      </c>
      <c r="C576" s="55">
        <v>2013</v>
      </c>
      <c r="D576" s="100">
        <v>15305</v>
      </c>
    </row>
    <row r="577" spans="1:4" s="7" customFormat="1" ht="38.25">
      <c r="A577" s="55">
        <v>33</v>
      </c>
      <c r="B577" s="54" t="s">
        <v>577</v>
      </c>
      <c r="C577" s="55">
        <v>2013</v>
      </c>
      <c r="D577" s="100">
        <v>30522.75</v>
      </c>
    </row>
    <row r="578" spans="1:4" s="7" customFormat="1" ht="25.5">
      <c r="A578" s="55">
        <v>34</v>
      </c>
      <c r="B578" s="54" t="s">
        <v>578</v>
      </c>
      <c r="C578" s="55">
        <v>2013</v>
      </c>
      <c r="D578" s="100">
        <v>20654.75</v>
      </c>
    </row>
    <row r="579" spans="1:4" s="7" customFormat="1" ht="25.5">
      <c r="A579" s="55">
        <v>35</v>
      </c>
      <c r="B579" s="54" t="s">
        <v>579</v>
      </c>
      <c r="C579" s="55">
        <v>2013</v>
      </c>
      <c r="D579" s="100">
        <v>24118.75</v>
      </c>
    </row>
    <row r="580" spans="1:4" s="7" customFormat="1" ht="25.5">
      <c r="A580" s="55">
        <v>36</v>
      </c>
      <c r="B580" s="54" t="s">
        <v>580</v>
      </c>
      <c r="C580" s="55">
        <v>2013</v>
      </c>
      <c r="D580" s="100">
        <v>15895.99</v>
      </c>
    </row>
    <row r="581" spans="1:4" s="7" customFormat="1" ht="25.5">
      <c r="A581" s="55">
        <v>37</v>
      </c>
      <c r="B581" s="54" t="s">
        <v>581</v>
      </c>
      <c r="C581" s="55">
        <v>2013</v>
      </c>
      <c r="D581" s="100">
        <v>17676.75</v>
      </c>
    </row>
    <row r="582" spans="1:4" s="7" customFormat="1" ht="25.5">
      <c r="A582" s="55">
        <v>38</v>
      </c>
      <c r="B582" s="54" t="s">
        <v>582</v>
      </c>
      <c r="C582" s="55">
        <v>2013</v>
      </c>
      <c r="D582" s="100">
        <v>29629.99</v>
      </c>
    </row>
    <row r="583" spans="1:4" s="7" customFormat="1" ht="25.5" customHeight="1">
      <c r="A583" s="91">
        <v>39</v>
      </c>
      <c r="B583" s="98" t="s">
        <v>583</v>
      </c>
      <c r="C583" s="91">
        <v>2013</v>
      </c>
      <c r="D583" s="101">
        <v>24137.75</v>
      </c>
    </row>
    <row r="584" spans="1:4" s="7" customFormat="1" ht="12.75">
      <c r="A584" s="24">
        <v>40</v>
      </c>
      <c r="B584" s="29" t="s">
        <v>879</v>
      </c>
      <c r="C584" s="24">
        <v>2017</v>
      </c>
      <c r="D584" s="108">
        <v>20910</v>
      </c>
    </row>
    <row r="585" spans="1:4" s="7" customFormat="1" ht="25.5">
      <c r="A585" s="24">
        <v>41</v>
      </c>
      <c r="B585" s="29" t="s">
        <v>1189</v>
      </c>
      <c r="C585" s="24">
        <v>2018</v>
      </c>
      <c r="D585" s="108">
        <v>329063.69</v>
      </c>
    </row>
    <row r="586" spans="1:4" s="7" customFormat="1" ht="13.5" thickBot="1">
      <c r="A586" s="654" t="s">
        <v>0</v>
      </c>
      <c r="B586" s="655"/>
      <c r="C586" s="656"/>
      <c r="D586" s="310">
        <f>SUM(D545:D585)</f>
        <v>1257476.5600000003</v>
      </c>
    </row>
    <row r="587" spans="1:4" s="7" customFormat="1" ht="13.5" customHeight="1" thickBot="1">
      <c r="A587" s="633" t="s">
        <v>727</v>
      </c>
      <c r="B587" s="634"/>
      <c r="C587" s="634"/>
      <c r="D587" s="635"/>
    </row>
    <row r="588" spans="1:4" s="7" customFormat="1" ht="13.5" thickBot="1">
      <c r="A588" s="76">
        <v>1</v>
      </c>
      <c r="B588" s="97" t="s">
        <v>585</v>
      </c>
      <c r="C588" s="76">
        <v>2013</v>
      </c>
      <c r="D588" s="99">
        <v>24649.44</v>
      </c>
    </row>
    <row r="589" spans="1:4" s="7" customFormat="1" ht="13.5" customHeight="1" thickBot="1">
      <c r="A589" s="56"/>
      <c r="B589" s="636" t="s">
        <v>0</v>
      </c>
      <c r="C589" s="637"/>
      <c r="D589" s="141">
        <f>SUM(D588)</f>
        <v>24649.44</v>
      </c>
    </row>
    <row r="590" spans="1:4" s="7" customFormat="1" ht="12.75">
      <c r="A590" s="15"/>
      <c r="B590" s="16"/>
      <c r="C590" s="17"/>
      <c r="D590" s="154"/>
    </row>
    <row r="591" spans="1:4" s="7" customFormat="1" ht="17.25" customHeight="1">
      <c r="A591" s="17"/>
      <c r="B591" s="16"/>
      <c r="C591" s="17"/>
      <c r="D591" s="161"/>
    </row>
    <row r="592" spans="1:10" s="7" customFormat="1" ht="13.5" thickBot="1">
      <c r="A592" s="10"/>
      <c r="B592" s="10"/>
      <c r="C592" s="48"/>
      <c r="D592" s="162"/>
      <c r="I592" s="39"/>
      <c r="J592" s="39"/>
    </row>
    <row r="593" spans="1:10" s="7" customFormat="1" ht="12.75">
      <c r="A593" s="10"/>
      <c r="B593" s="669" t="s">
        <v>16</v>
      </c>
      <c r="C593" s="670"/>
      <c r="D593" s="477">
        <f>D586+D534+D521+D469+D434+D400+D382+D355+D280+D236+D181+D143+D123+D99+D63</f>
        <v>2409416.4800000004</v>
      </c>
      <c r="I593" s="39"/>
      <c r="J593" s="39"/>
    </row>
    <row r="594" spans="1:4" s="7" customFormat="1" ht="12.75">
      <c r="A594" s="10"/>
      <c r="B594" s="667" t="s">
        <v>17</v>
      </c>
      <c r="C594" s="668"/>
      <c r="D594" s="478">
        <f>D543+D526+D504+D445+D403+D390+D365+D327+D256+D200+D150+D132+D105+D78</f>
        <v>383603.37</v>
      </c>
    </row>
    <row r="595" spans="1:4" s="7" customFormat="1" ht="13.5" thickBot="1">
      <c r="A595" s="10"/>
      <c r="B595" s="664" t="s">
        <v>18</v>
      </c>
      <c r="C595" s="665"/>
      <c r="D595" s="479">
        <f>D589+D448+D393+D110+D85+D511</f>
        <v>249613.53000000003</v>
      </c>
    </row>
    <row r="596" spans="1:4" s="7" customFormat="1" ht="12.75">
      <c r="A596" s="10"/>
      <c r="B596" s="10"/>
      <c r="C596" s="48"/>
      <c r="D596" s="162"/>
    </row>
    <row r="597" spans="1:4" s="7" customFormat="1" ht="12.75">
      <c r="A597" s="10"/>
      <c r="B597" s="10"/>
      <c r="C597" s="48"/>
      <c r="D597" s="162"/>
    </row>
    <row r="598" spans="1:4" s="7" customFormat="1" ht="12.75">
      <c r="A598" s="10"/>
      <c r="B598" s="10"/>
      <c r="C598" s="48"/>
      <c r="D598" s="162"/>
    </row>
    <row r="599" spans="1:4" s="7" customFormat="1" ht="12.75">
      <c r="A599" s="10"/>
      <c r="B599" s="10"/>
      <c r="C599" s="48"/>
      <c r="D599" s="162"/>
    </row>
    <row r="600" spans="1:4" s="7" customFormat="1" ht="12.75">
      <c r="A600" s="10"/>
      <c r="B600" s="10"/>
      <c r="C600" s="48"/>
      <c r="D600" s="162"/>
    </row>
    <row r="601" spans="1:4" s="7" customFormat="1" ht="12.75">
      <c r="A601" s="10"/>
      <c r="B601" s="10"/>
      <c r="C601" s="48"/>
      <c r="D601" s="162"/>
    </row>
    <row r="602" spans="1:4" s="7" customFormat="1" ht="12.75">
      <c r="A602" s="10"/>
      <c r="B602" s="10"/>
      <c r="C602" s="48"/>
      <c r="D602" s="162"/>
    </row>
    <row r="603" spans="1:4" s="7" customFormat="1" ht="12.75">
      <c r="A603" s="10"/>
      <c r="B603" s="10"/>
      <c r="C603" s="48"/>
      <c r="D603" s="162"/>
    </row>
    <row r="604" spans="1:4" s="7" customFormat="1" ht="12.75">
      <c r="A604" s="10"/>
      <c r="B604" s="10"/>
      <c r="C604" s="48"/>
      <c r="D604" s="162"/>
    </row>
    <row r="605" spans="1:4" s="7" customFormat="1" ht="12.75">
      <c r="A605" s="10"/>
      <c r="B605" s="10"/>
      <c r="C605" s="48"/>
      <c r="D605" s="162"/>
    </row>
    <row r="606" spans="1:4" s="7" customFormat="1" ht="12.75">
      <c r="A606" s="10"/>
      <c r="B606" s="10"/>
      <c r="C606" s="48"/>
      <c r="D606" s="162"/>
    </row>
    <row r="607" spans="1:4" s="7" customFormat="1" ht="12.75">
      <c r="A607" s="10"/>
      <c r="B607" s="10"/>
      <c r="C607" s="48"/>
      <c r="D607" s="162"/>
    </row>
    <row r="608" spans="1:4" s="7" customFormat="1" ht="14.25" customHeight="1">
      <c r="A608" s="10"/>
      <c r="B608" s="10"/>
      <c r="C608" s="48"/>
      <c r="D608" s="162"/>
    </row>
    <row r="609" spans="1:4" ht="12.75">
      <c r="A609" s="10"/>
      <c r="C609" s="48"/>
      <c r="D609" s="162"/>
    </row>
    <row r="610" spans="1:4" s="7" customFormat="1" ht="12.75">
      <c r="A610" s="10"/>
      <c r="B610" s="10"/>
      <c r="C610" s="48"/>
      <c r="D610" s="162"/>
    </row>
    <row r="611" spans="1:4" s="7" customFormat="1" ht="12.75">
      <c r="A611" s="10"/>
      <c r="B611" s="10"/>
      <c r="C611" s="48"/>
      <c r="D611" s="162"/>
    </row>
    <row r="612" spans="1:4" s="7" customFormat="1" ht="18" customHeight="1">
      <c r="A612" s="10"/>
      <c r="B612" s="10"/>
      <c r="C612" s="48"/>
      <c r="D612" s="162"/>
    </row>
    <row r="613" spans="1:4" ht="12.75">
      <c r="A613" s="10"/>
      <c r="C613" s="48"/>
      <c r="D613" s="162"/>
    </row>
    <row r="614" spans="1:4" s="7" customFormat="1" ht="12.75">
      <c r="A614" s="10"/>
      <c r="B614" s="10"/>
      <c r="C614" s="48"/>
      <c r="D614" s="162"/>
    </row>
    <row r="615" spans="1:4" s="7" customFormat="1" ht="12.75">
      <c r="A615" s="10"/>
      <c r="B615" s="10"/>
      <c r="C615" s="48"/>
      <c r="D615" s="162"/>
    </row>
    <row r="616" spans="1:4" ht="12.75">
      <c r="A616" s="10"/>
      <c r="C616" s="48"/>
      <c r="D616" s="162"/>
    </row>
    <row r="617" spans="1:4" s="7" customFormat="1" ht="12.75">
      <c r="A617" s="10"/>
      <c r="B617" s="10"/>
      <c r="C617" s="48"/>
      <c r="D617" s="162"/>
    </row>
    <row r="618" spans="1:4" s="7" customFormat="1" ht="12.75">
      <c r="A618" s="10"/>
      <c r="B618" s="10"/>
      <c r="C618" s="48"/>
      <c r="D618" s="162"/>
    </row>
    <row r="619" spans="1:4" s="7" customFormat="1" ht="12.75">
      <c r="A619" s="10"/>
      <c r="B619" s="10"/>
      <c r="C619" s="48"/>
      <c r="D619" s="162"/>
    </row>
    <row r="620" spans="1:4" s="7" customFormat="1" ht="12.75">
      <c r="A620" s="10"/>
      <c r="B620" s="10"/>
      <c r="C620" s="48"/>
      <c r="D620" s="162"/>
    </row>
    <row r="621" spans="1:4" s="7" customFormat="1" ht="12.75">
      <c r="A621" s="10"/>
      <c r="B621" s="10"/>
      <c r="C621" s="48"/>
      <c r="D621" s="162"/>
    </row>
    <row r="622" spans="1:4" s="7" customFormat="1" ht="12.75">
      <c r="A622" s="10"/>
      <c r="B622" s="10"/>
      <c r="C622" s="48"/>
      <c r="D622" s="162"/>
    </row>
    <row r="623" spans="1:4" s="7" customFormat="1" ht="12.75">
      <c r="A623" s="10"/>
      <c r="B623" s="10"/>
      <c r="C623" s="48"/>
      <c r="D623" s="162"/>
    </row>
    <row r="624" spans="1:4" s="7" customFormat="1" ht="12.75">
      <c r="A624" s="10"/>
      <c r="B624" s="10"/>
      <c r="C624" s="48"/>
      <c r="D624" s="162"/>
    </row>
    <row r="625" spans="1:4" s="7" customFormat="1" ht="12.75">
      <c r="A625" s="10"/>
      <c r="B625" s="10"/>
      <c r="C625" s="48"/>
      <c r="D625" s="162"/>
    </row>
    <row r="626" spans="1:4" s="7" customFormat="1" ht="12.75">
      <c r="A626" s="10"/>
      <c r="B626" s="10"/>
      <c r="C626" s="48"/>
      <c r="D626" s="162"/>
    </row>
    <row r="627" spans="1:4" s="7" customFormat="1" ht="12.75">
      <c r="A627" s="10"/>
      <c r="B627" s="10"/>
      <c r="C627" s="48"/>
      <c r="D627" s="162"/>
    </row>
    <row r="628" spans="1:4" ht="12.75">
      <c r="A628" s="10"/>
      <c r="C628" s="48"/>
      <c r="D628" s="162"/>
    </row>
    <row r="629" spans="1:4" ht="12.75">
      <c r="A629" s="10"/>
      <c r="C629" s="48"/>
      <c r="D629" s="162"/>
    </row>
    <row r="630" spans="1:4" ht="12.75">
      <c r="A630" s="10"/>
      <c r="C630" s="48"/>
      <c r="D630" s="162"/>
    </row>
    <row r="631" spans="1:4" ht="12.75">
      <c r="A631" s="10"/>
      <c r="C631" s="48"/>
      <c r="D631" s="162"/>
    </row>
    <row r="632" spans="1:4" ht="12.75">
      <c r="A632" s="10"/>
      <c r="C632" s="48"/>
      <c r="D632" s="162"/>
    </row>
    <row r="633" spans="1:4" ht="12.75">
      <c r="A633" s="10"/>
      <c r="C633" s="48"/>
      <c r="D633" s="162"/>
    </row>
    <row r="634" spans="1:4" ht="12.75">
      <c r="A634" s="10"/>
      <c r="C634" s="48"/>
      <c r="D634" s="162"/>
    </row>
    <row r="635" spans="1:4" ht="13.5" customHeight="1">
      <c r="A635" s="10"/>
      <c r="C635" s="48"/>
      <c r="D635" s="162"/>
    </row>
    <row r="636" spans="1:4" ht="12.75">
      <c r="A636" s="10"/>
      <c r="C636" s="48"/>
      <c r="D636" s="162"/>
    </row>
    <row r="637" spans="1:4" ht="12.75">
      <c r="A637" s="10"/>
      <c r="C637" s="48"/>
      <c r="D637" s="162"/>
    </row>
    <row r="638" spans="1:4" ht="12.75">
      <c r="A638" s="10"/>
      <c r="C638" s="48"/>
      <c r="D638" s="162"/>
    </row>
    <row r="639" spans="1:4" ht="12.75">
      <c r="A639" s="10"/>
      <c r="C639" s="48"/>
      <c r="D639" s="162"/>
    </row>
    <row r="640" spans="1:4" ht="14.25" customHeight="1">
      <c r="A640" s="10"/>
      <c r="C640" s="48"/>
      <c r="D640" s="162"/>
    </row>
    <row r="641" spans="1:4" ht="12.75">
      <c r="A641" s="10"/>
      <c r="C641" s="48"/>
      <c r="D641" s="162"/>
    </row>
    <row r="642" spans="1:4" ht="12.75">
      <c r="A642" s="10"/>
      <c r="C642" s="48"/>
      <c r="D642" s="162"/>
    </row>
    <row r="643" spans="1:4" ht="14.25" customHeight="1">
      <c r="A643" s="10"/>
      <c r="C643" s="48"/>
      <c r="D643" s="162"/>
    </row>
    <row r="644" spans="1:4" ht="12.75">
      <c r="A644" s="10"/>
      <c r="C644" s="48"/>
      <c r="D644" s="162"/>
    </row>
    <row r="645" spans="1:4" s="7" customFormat="1" ht="12.75">
      <c r="A645" s="10"/>
      <c r="B645" s="10"/>
      <c r="C645" s="48"/>
      <c r="D645" s="162"/>
    </row>
    <row r="646" spans="1:4" s="7" customFormat="1" ht="13.5" customHeight="1">
      <c r="A646" s="10"/>
      <c r="B646" s="10"/>
      <c r="C646" s="48"/>
      <c r="D646" s="162"/>
    </row>
    <row r="647" spans="1:4" s="7" customFormat="1" ht="12.75">
      <c r="A647" s="10"/>
      <c r="B647" s="10"/>
      <c r="C647" s="48"/>
      <c r="D647" s="162"/>
    </row>
    <row r="648" spans="1:4" s="7" customFormat="1" ht="12.75">
      <c r="A648" s="10"/>
      <c r="B648" s="10"/>
      <c r="C648" s="48"/>
      <c r="D648" s="162"/>
    </row>
    <row r="649" spans="1:4" s="7" customFormat="1" ht="12.75">
      <c r="A649" s="10"/>
      <c r="B649" s="10"/>
      <c r="C649" s="48"/>
      <c r="D649" s="162"/>
    </row>
    <row r="650" spans="1:4" s="7" customFormat="1" ht="12.75">
      <c r="A650" s="10"/>
      <c r="B650" s="10"/>
      <c r="C650" s="48"/>
      <c r="D650" s="162"/>
    </row>
    <row r="651" spans="1:4" s="7" customFormat="1" ht="12.75">
      <c r="A651" s="10"/>
      <c r="B651" s="10"/>
      <c r="C651" s="48"/>
      <c r="D651" s="162"/>
    </row>
    <row r="652" spans="1:4" ht="12.75" customHeight="1">
      <c r="A652" s="10"/>
      <c r="C652" s="48"/>
      <c r="D652" s="162"/>
    </row>
    <row r="653" spans="1:4" s="7" customFormat="1" ht="12.75">
      <c r="A653" s="10"/>
      <c r="B653" s="10"/>
      <c r="C653" s="48"/>
      <c r="D653" s="162"/>
    </row>
    <row r="654" spans="1:4" s="7" customFormat="1" ht="12.75">
      <c r="A654" s="10"/>
      <c r="B654" s="10"/>
      <c r="C654" s="48"/>
      <c r="D654" s="162"/>
    </row>
    <row r="655" spans="1:4" s="7" customFormat="1" ht="12.75">
      <c r="A655" s="10"/>
      <c r="B655" s="10"/>
      <c r="C655" s="48"/>
      <c r="D655" s="162"/>
    </row>
    <row r="656" spans="1:4" s="7" customFormat="1" ht="12.75">
      <c r="A656" s="10"/>
      <c r="B656" s="10"/>
      <c r="C656" s="48"/>
      <c r="D656" s="162"/>
    </row>
    <row r="657" spans="1:4" s="7" customFormat="1" ht="12.75">
      <c r="A657" s="10"/>
      <c r="B657" s="10"/>
      <c r="C657" s="48"/>
      <c r="D657" s="162"/>
    </row>
    <row r="658" spans="1:4" s="7" customFormat="1" ht="12.75">
      <c r="A658" s="10"/>
      <c r="B658" s="10"/>
      <c r="C658" s="48"/>
      <c r="D658" s="162"/>
    </row>
    <row r="659" spans="1:4" s="7" customFormat="1" ht="13.5" customHeight="1">
      <c r="A659" s="10"/>
      <c r="B659" s="10"/>
      <c r="C659" s="48"/>
      <c r="D659" s="162"/>
    </row>
    <row r="660" spans="1:4" s="7" customFormat="1" ht="18" customHeight="1">
      <c r="A660" s="10"/>
      <c r="B660" s="10"/>
      <c r="C660" s="48"/>
      <c r="D660" s="162"/>
    </row>
    <row r="661" spans="1:4" ht="12.75">
      <c r="A661" s="10"/>
      <c r="C661" s="48"/>
      <c r="D661" s="162"/>
    </row>
    <row r="662" spans="1:4" s="7" customFormat="1" ht="12.75">
      <c r="A662" s="10"/>
      <c r="B662" s="10"/>
      <c r="C662" s="48"/>
      <c r="D662" s="162"/>
    </row>
    <row r="663" spans="1:4" s="7" customFormat="1" ht="12.75">
      <c r="A663" s="10"/>
      <c r="B663" s="10"/>
      <c r="C663" s="48"/>
      <c r="D663" s="162"/>
    </row>
    <row r="664" spans="1:4" s="7" customFormat="1" ht="12.75">
      <c r="A664" s="10"/>
      <c r="B664" s="10"/>
      <c r="C664" s="48"/>
      <c r="D664" s="162"/>
    </row>
    <row r="665" spans="1:4" ht="12.75" customHeight="1">
      <c r="A665" s="10"/>
      <c r="C665" s="48"/>
      <c r="D665" s="162"/>
    </row>
    <row r="666" spans="1:4" s="7" customFormat="1" ht="12.75">
      <c r="A666" s="10"/>
      <c r="B666" s="10"/>
      <c r="C666" s="48"/>
      <c r="D666" s="162"/>
    </row>
    <row r="667" spans="1:4" s="7" customFormat="1" ht="12.75">
      <c r="A667" s="10"/>
      <c r="B667" s="10"/>
      <c r="C667" s="48"/>
      <c r="D667" s="162"/>
    </row>
    <row r="668" spans="1:4" s="7" customFormat="1" ht="12.75">
      <c r="A668" s="10"/>
      <c r="B668" s="10"/>
      <c r="C668" s="48"/>
      <c r="D668" s="162"/>
    </row>
    <row r="669" spans="1:4" s="7" customFormat="1" ht="12.75">
      <c r="A669" s="10"/>
      <c r="B669" s="10"/>
      <c r="C669" s="48"/>
      <c r="D669" s="162"/>
    </row>
    <row r="670" spans="1:4" s="7" customFormat="1" ht="12.75">
      <c r="A670" s="10"/>
      <c r="B670" s="10"/>
      <c r="C670" s="48"/>
      <c r="D670" s="162"/>
    </row>
    <row r="671" spans="1:4" s="7" customFormat="1" ht="12.75">
      <c r="A671" s="10"/>
      <c r="B671" s="10"/>
      <c r="C671" s="48"/>
      <c r="D671" s="162"/>
    </row>
    <row r="672" spans="1:4" ht="13.5" customHeight="1">
      <c r="A672" s="10"/>
      <c r="C672" s="48"/>
      <c r="D672" s="162"/>
    </row>
    <row r="673" spans="1:4" ht="12.75">
      <c r="A673" s="10"/>
      <c r="C673" s="48"/>
      <c r="D673" s="162"/>
    </row>
    <row r="674" spans="1:4" ht="12.75">
      <c r="A674" s="10"/>
      <c r="C674" s="48"/>
      <c r="D674" s="162"/>
    </row>
    <row r="675" spans="1:4" ht="14.25" customHeight="1">
      <c r="A675" s="10"/>
      <c r="C675" s="48"/>
      <c r="D675" s="162"/>
    </row>
    <row r="676" spans="1:4" ht="12.75">
      <c r="A676" s="10"/>
      <c r="C676" s="48"/>
      <c r="D676" s="162"/>
    </row>
    <row r="677" spans="1:4" ht="12.75">
      <c r="A677" s="10"/>
      <c r="C677" s="48"/>
      <c r="D677" s="162"/>
    </row>
    <row r="678" spans="1:4" ht="12.75">
      <c r="A678" s="10"/>
      <c r="C678" s="48"/>
      <c r="D678" s="162"/>
    </row>
    <row r="679" spans="1:4" ht="12.75">
      <c r="A679" s="10"/>
      <c r="C679" s="48"/>
      <c r="D679" s="162"/>
    </row>
    <row r="680" spans="1:4" ht="12.75">
      <c r="A680" s="10"/>
      <c r="C680" s="48"/>
      <c r="D680" s="162"/>
    </row>
    <row r="681" spans="1:4" ht="12.75">
      <c r="A681" s="10"/>
      <c r="C681" s="48"/>
      <c r="D681" s="162"/>
    </row>
    <row r="682" spans="1:4" ht="13.5" customHeight="1">
      <c r="A682" s="10"/>
      <c r="C682" s="48"/>
      <c r="D682" s="162"/>
    </row>
    <row r="683" spans="1:4" ht="13.5" customHeight="1">
      <c r="A683" s="10"/>
      <c r="C683" s="48"/>
      <c r="D683" s="162"/>
    </row>
    <row r="684" spans="1:4" ht="12.75">
      <c r="A684" s="10"/>
      <c r="C684" s="48"/>
      <c r="D684" s="162"/>
    </row>
    <row r="685" spans="1:4" ht="12.75">
      <c r="A685" s="10"/>
      <c r="C685" s="48"/>
      <c r="D685" s="162"/>
    </row>
    <row r="686" spans="1:4" ht="12.75">
      <c r="A686" s="10"/>
      <c r="C686" s="48"/>
      <c r="D686" s="162"/>
    </row>
    <row r="687" spans="1:4" ht="13.5" customHeight="1">
      <c r="A687" s="10"/>
      <c r="C687" s="48"/>
      <c r="D687" s="162"/>
    </row>
    <row r="688" spans="1:4" ht="12.75">
      <c r="A688" s="10"/>
      <c r="C688" s="48"/>
      <c r="D688" s="162"/>
    </row>
    <row r="689" spans="1:4" ht="12.75">
      <c r="A689" s="10"/>
      <c r="C689" s="48"/>
      <c r="D689" s="162"/>
    </row>
    <row r="690" spans="1:4" ht="12.75">
      <c r="A690" s="10"/>
      <c r="C690" s="48"/>
      <c r="D690" s="162"/>
    </row>
    <row r="691" spans="1:4" ht="12.75">
      <c r="A691" s="10"/>
      <c r="C691" s="48"/>
      <c r="D691" s="162"/>
    </row>
    <row r="692" spans="1:4" ht="13.5" customHeight="1">
      <c r="A692" s="10"/>
      <c r="C692" s="48"/>
      <c r="D692" s="162"/>
    </row>
    <row r="693" spans="1:4" ht="12.75">
      <c r="A693" s="10"/>
      <c r="C693" s="48"/>
      <c r="D693" s="162"/>
    </row>
    <row r="694" spans="1:4" ht="13.5" customHeight="1">
      <c r="A694" s="10"/>
      <c r="C694" s="48"/>
      <c r="D694" s="162"/>
    </row>
    <row r="695" spans="1:4" ht="12.75">
      <c r="A695" s="10"/>
      <c r="C695" s="48"/>
      <c r="D695" s="162"/>
    </row>
    <row r="696" spans="1:4" ht="12.75">
      <c r="A696" s="10"/>
      <c r="C696" s="48"/>
      <c r="D696" s="162"/>
    </row>
    <row r="697" spans="1:4" ht="12.75">
      <c r="A697" s="10"/>
      <c r="C697" s="48"/>
      <c r="D697" s="162"/>
    </row>
    <row r="698" spans="1:4" ht="12.75">
      <c r="A698" s="10"/>
      <c r="C698" s="48"/>
      <c r="D698" s="162"/>
    </row>
    <row r="699" spans="1:4" ht="12.75">
      <c r="A699" s="10"/>
      <c r="C699" s="48"/>
      <c r="D699" s="162"/>
    </row>
    <row r="700" spans="1:4" ht="12.75">
      <c r="A700" s="10"/>
      <c r="C700" s="48"/>
      <c r="D700" s="162"/>
    </row>
    <row r="701" spans="1:4" ht="12.75">
      <c r="A701" s="10"/>
      <c r="C701" s="48"/>
      <c r="D701" s="162"/>
    </row>
    <row r="702" spans="1:4" ht="12.75">
      <c r="A702" s="10"/>
      <c r="C702" s="48"/>
      <c r="D702" s="162"/>
    </row>
    <row r="703" spans="1:4" ht="12.75">
      <c r="A703" s="10"/>
      <c r="C703" s="48"/>
      <c r="D703" s="162"/>
    </row>
    <row r="704" spans="1:4" ht="12.75">
      <c r="A704" s="10"/>
      <c r="C704" s="48"/>
      <c r="D704" s="162"/>
    </row>
    <row r="705" spans="1:4" ht="12.75">
      <c r="A705" s="10"/>
      <c r="C705" s="48"/>
      <c r="D705" s="162"/>
    </row>
    <row r="706" spans="1:4" ht="12.75">
      <c r="A706" s="10"/>
      <c r="C706" s="48"/>
      <c r="D706" s="162"/>
    </row>
    <row r="707" spans="1:4" ht="12.75">
      <c r="A707" s="10"/>
      <c r="C707" s="48"/>
      <c r="D707" s="162"/>
    </row>
    <row r="708" spans="1:4" s="7" customFormat="1" ht="12.75">
      <c r="A708" s="10"/>
      <c r="B708" s="10"/>
      <c r="C708" s="48"/>
      <c r="D708" s="162"/>
    </row>
    <row r="709" spans="1:4" s="7" customFormat="1" ht="12.75">
      <c r="A709" s="10"/>
      <c r="B709" s="10"/>
      <c r="C709" s="48"/>
      <c r="D709" s="162"/>
    </row>
    <row r="710" spans="1:4" s="7" customFormat="1" ht="12.75">
      <c r="A710" s="10"/>
      <c r="B710" s="10"/>
      <c r="C710" s="48"/>
      <c r="D710" s="162"/>
    </row>
    <row r="711" spans="1:4" s="7" customFormat="1" ht="12.75">
      <c r="A711" s="10"/>
      <c r="B711" s="10"/>
      <c r="C711" s="48"/>
      <c r="D711" s="162"/>
    </row>
    <row r="712" spans="1:4" s="7" customFormat="1" ht="12.75">
      <c r="A712" s="10"/>
      <c r="B712" s="10"/>
      <c r="C712" s="48"/>
      <c r="D712" s="162"/>
    </row>
    <row r="713" spans="1:4" s="7" customFormat="1" ht="12.75">
      <c r="A713" s="10"/>
      <c r="B713" s="10"/>
      <c r="C713" s="48"/>
      <c r="D713" s="162"/>
    </row>
    <row r="714" spans="1:4" s="7" customFormat="1" ht="12.75">
      <c r="A714" s="10"/>
      <c r="B714" s="10"/>
      <c r="C714" s="48"/>
      <c r="D714" s="162"/>
    </row>
    <row r="715" spans="1:4" s="7" customFormat="1" ht="12.75">
      <c r="A715" s="10"/>
      <c r="B715" s="10"/>
      <c r="C715" s="48"/>
      <c r="D715" s="162"/>
    </row>
    <row r="716" spans="1:4" s="7" customFormat="1" ht="12.75">
      <c r="A716" s="10"/>
      <c r="B716" s="10"/>
      <c r="C716" s="48"/>
      <c r="D716" s="162"/>
    </row>
    <row r="717" spans="1:4" s="7" customFormat="1" ht="12.75">
      <c r="A717" s="10"/>
      <c r="B717" s="10"/>
      <c r="C717" s="48"/>
      <c r="D717" s="162"/>
    </row>
    <row r="718" spans="1:4" s="7" customFormat="1" ht="12.75">
      <c r="A718" s="10"/>
      <c r="B718" s="10"/>
      <c r="C718" s="48"/>
      <c r="D718" s="162"/>
    </row>
    <row r="719" spans="1:4" s="7" customFormat="1" ht="12.75">
      <c r="A719" s="10"/>
      <c r="B719" s="10"/>
      <c r="C719" s="48"/>
      <c r="D719" s="162"/>
    </row>
    <row r="720" spans="1:4" s="7" customFormat="1" ht="12.75">
      <c r="A720" s="10"/>
      <c r="B720" s="10"/>
      <c r="C720" s="48"/>
      <c r="D720" s="162"/>
    </row>
    <row r="721" spans="1:4" s="7" customFormat="1" ht="12.75">
      <c r="A721" s="10"/>
      <c r="B721" s="10"/>
      <c r="C721" s="48"/>
      <c r="D721" s="162"/>
    </row>
    <row r="722" spans="1:4" s="7" customFormat="1" ht="12.75">
      <c r="A722" s="10"/>
      <c r="B722" s="10"/>
      <c r="C722" s="48"/>
      <c r="D722" s="162"/>
    </row>
    <row r="723" spans="1:4" s="7" customFormat="1" ht="12.75">
      <c r="A723" s="10"/>
      <c r="B723" s="10"/>
      <c r="C723" s="48"/>
      <c r="D723" s="162"/>
    </row>
    <row r="724" spans="1:4" s="7" customFormat="1" ht="12.75">
      <c r="A724" s="10"/>
      <c r="B724" s="10"/>
      <c r="C724" s="48"/>
      <c r="D724" s="162"/>
    </row>
    <row r="725" spans="1:4" s="7" customFormat="1" ht="12.75">
      <c r="A725" s="10"/>
      <c r="B725" s="10"/>
      <c r="C725" s="48"/>
      <c r="D725" s="162"/>
    </row>
    <row r="726" spans="1:4" s="7" customFormat="1" ht="12.75">
      <c r="A726" s="10"/>
      <c r="B726" s="10"/>
      <c r="C726" s="48"/>
      <c r="D726" s="162"/>
    </row>
    <row r="727" spans="1:4" s="7" customFormat="1" ht="12.75">
      <c r="A727" s="10"/>
      <c r="B727" s="10"/>
      <c r="C727" s="48"/>
      <c r="D727" s="162"/>
    </row>
    <row r="728" spans="1:4" s="7" customFormat="1" ht="12.75">
      <c r="A728" s="10"/>
      <c r="B728" s="10"/>
      <c r="C728" s="48"/>
      <c r="D728" s="162"/>
    </row>
    <row r="729" spans="1:4" s="7" customFormat="1" ht="12.75">
      <c r="A729" s="10"/>
      <c r="B729" s="10"/>
      <c r="C729" s="48"/>
      <c r="D729" s="162"/>
    </row>
    <row r="730" spans="1:4" s="7" customFormat="1" ht="12.75">
      <c r="A730" s="10"/>
      <c r="B730" s="10"/>
      <c r="C730" s="48"/>
      <c r="D730" s="162"/>
    </row>
    <row r="731" spans="1:4" s="7" customFormat="1" ht="12.75">
      <c r="A731" s="10"/>
      <c r="B731" s="10"/>
      <c r="C731" s="48"/>
      <c r="D731" s="162"/>
    </row>
    <row r="732" spans="1:4" s="7" customFormat="1" ht="12.75">
      <c r="A732" s="10"/>
      <c r="B732" s="10"/>
      <c r="C732" s="48"/>
      <c r="D732" s="162"/>
    </row>
    <row r="733" spans="1:4" s="7" customFormat="1" ht="12.75">
      <c r="A733" s="10"/>
      <c r="B733" s="10"/>
      <c r="C733" s="48"/>
      <c r="D733" s="162"/>
    </row>
    <row r="734" spans="1:4" s="7" customFormat="1" ht="12.75">
      <c r="A734" s="10"/>
      <c r="B734" s="10"/>
      <c r="C734" s="48"/>
      <c r="D734" s="162"/>
    </row>
    <row r="735" spans="1:4" s="7" customFormat="1" ht="12.75">
      <c r="A735" s="10"/>
      <c r="B735" s="10"/>
      <c r="C735" s="48"/>
      <c r="D735" s="162"/>
    </row>
    <row r="736" spans="1:4" s="7" customFormat="1" ht="18" customHeight="1">
      <c r="A736" s="10"/>
      <c r="B736" s="10"/>
      <c r="C736" s="48"/>
      <c r="D736" s="162"/>
    </row>
    <row r="737" spans="1:4" ht="12.75">
      <c r="A737" s="10"/>
      <c r="C737" s="48"/>
      <c r="D737" s="162"/>
    </row>
    <row r="738" spans="1:4" s="7" customFormat="1" ht="12.75">
      <c r="A738" s="10"/>
      <c r="B738" s="10"/>
      <c r="C738" s="48"/>
      <c r="D738" s="162"/>
    </row>
    <row r="739" spans="1:4" s="7" customFormat="1" ht="12.75">
      <c r="A739" s="10"/>
      <c r="B739" s="10"/>
      <c r="C739" s="48"/>
      <c r="D739" s="162"/>
    </row>
    <row r="740" spans="1:4" s="7" customFormat="1" ht="12.75">
      <c r="A740" s="10"/>
      <c r="B740" s="10"/>
      <c r="C740" s="48"/>
      <c r="D740" s="162"/>
    </row>
    <row r="741" spans="1:4" s="7" customFormat="1" ht="18" customHeight="1">
      <c r="A741" s="10"/>
      <c r="B741" s="10"/>
      <c r="C741" s="48"/>
      <c r="D741" s="162"/>
    </row>
    <row r="742" spans="1:4" ht="12.75">
      <c r="A742" s="10"/>
      <c r="C742" s="48"/>
      <c r="D742" s="162"/>
    </row>
    <row r="743" spans="1:4" ht="14.25" customHeight="1">
      <c r="A743" s="10"/>
      <c r="C743" s="48"/>
      <c r="D743" s="162"/>
    </row>
    <row r="744" spans="1:4" ht="14.25" customHeight="1">
      <c r="A744" s="10"/>
      <c r="C744" s="48"/>
      <c r="D744" s="162"/>
    </row>
    <row r="745" spans="1:4" ht="14.25" customHeight="1">
      <c r="A745" s="10"/>
      <c r="C745" s="48"/>
      <c r="D745" s="162"/>
    </row>
    <row r="746" spans="1:4" ht="12.75">
      <c r="A746" s="10"/>
      <c r="C746" s="48"/>
      <c r="D746" s="162"/>
    </row>
    <row r="747" spans="1:4" ht="14.25" customHeight="1">
      <c r="A747" s="10"/>
      <c r="C747" s="48"/>
      <c r="D747" s="162"/>
    </row>
    <row r="748" spans="1:4" ht="12.75">
      <c r="A748" s="10"/>
      <c r="C748" s="48"/>
      <c r="D748" s="162"/>
    </row>
    <row r="749" spans="1:4" ht="14.25" customHeight="1">
      <c r="A749" s="10"/>
      <c r="C749" s="48"/>
      <c r="D749" s="162"/>
    </row>
    <row r="750" spans="1:4" ht="12.75">
      <c r="A750" s="10"/>
      <c r="C750" s="48"/>
      <c r="D750" s="162"/>
    </row>
    <row r="751" spans="1:4" s="7" customFormat="1" ht="30" customHeight="1">
      <c r="A751" s="10"/>
      <c r="B751" s="10"/>
      <c r="C751" s="48"/>
      <c r="D751" s="162"/>
    </row>
    <row r="752" spans="1:4" s="7" customFormat="1" ht="12.75">
      <c r="A752" s="10"/>
      <c r="B752" s="10"/>
      <c r="C752" s="48"/>
      <c r="D752" s="162"/>
    </row>
    <row r="753" spans="1:4" s="7" customFormat="1" ht="12.75">
      <c r="A753" s="10"/>
      <c r="B753" s="10"/>
      <c r="C753" s="48"/>
      <c r="D753" s="162"/>
    </row>
    <row r="754" spans="1:4" s="7" customFormat="1" ht="12.75">
      <c r="A754" s="10"/>
      <c r="B754" s="10"/>
      <c r="C754" s="48"/>
      <c r="D754" s="162"/>
    </row>
    <row r="755" spans="1:4" s="7" customFormat="1" ht="12.75">
      <c r="A755" s="10"/>
      <c r="B755" s="10"/>
      <c r="C755" s="48"/>
      <c r="D755" s="162"/>
    </row>
    <row r="756" spans="1:4" s="7" customFormat="1" ht="12.75">
      <c r="A756" s="10"/>
      <c r="B756" s="10"/>
      <c r="C756" s="48"/>
      <c r="D756" s="162"/>
    </row>
    <row r="757" spans="1:4" s="7" customFormat="1" ht="12.75">
      <c r="A757" s="10"/>
      <c r="B757" s="10"/>
      <c r="C757" s="48"/>
      <c r="D757" s="162"/>
    </row>
    <row r="758" spans="1:4" s="7" customFormat="1" ht="12.75">
      <c r="A758" s="10"/>
      <c r="B758" s="10"/>
      <c r="C758" s="48"/>
      <c r="D758" s="162"/>
    </row>
    <row r="759" spans="1:4" s="7" customFormat="1" ht="12.75">
      <c r="A759" s="10"/>
      <c r="B759" s="10"/>
      <c r="C759" s="48"/>
      <c r="D759" s="162"/>
    </row>
    <row r="760" spans="1:4" s="7" customFormat="1" ht="12.75">
      <c r="A760" s="10"/>
      <c r="B760" s="10"/>
      <c r="C760" s="48"/>
      <c r="D760" s="162"/>
    </row>
    <row r="761" spans="1:4" s="7" customFormat="1" ht="12.75">
      <c r="A761" s="10"/>
      <c r="B761" s="10"/>
      <c r="C761" s="48"/>
      <c r="D761" s="162"/>
    </row>
    <row r="762" spans="1:4" s="7" customFormat="1" ht="12.75">
      <c r="A762" s="10"/>
      <c r="B762" s="10"/>
      <c r="C762" s="48"/>
      <c r="D762" s="162"/>
    </row>
    <row r="763" spans="1:4" s="7" customFormat="1" ht="12.75">
      <c r="A763" s="10"/>
      <c r="B763" s="10"/>
      <c r="C763" s="48"/>
      <c r="D763" s="162"/>
    </row>
    <row r="764" spans="1:4" s="7" customFormat="1" ht="12.75">
      <c r="A764" s="10"/>
      <c r="B764" s="10"/>
      <c r="C764" s="48"/>
      <c r="D764" s="162"/>
    </row>
    <row r="765" spans="1:4" s="7" customFormat="1" ht="12.75">
      <c r="A765" s="10"/>
      <c r="B765" s="10"/>
      <c r="C765" s="48"/>
      <c r="D765" s="162"/>
    </row>
    <row r="766" spans="1:4" ht="12.75">
      <c r="A766" s="10"/>
      <c r="C766" s="48"/>
      <c r="D766" s="162"/>
    </row>
    <row r="767" spans="1:4" ht="12.75">
      <c r="A767" s="10"/>
      <c r="C767" s="48"/>
      <c r="D767" s="162"/>
    </row>
    <row r="768" spans="1:4" ht="18" customHeight="1">
      <c r="A768" s="10"/>
      <c r="C768" s="48"/>
      <c r="D768" s="162"/>
    </row>
    <row r="769" spans="1:4" ht="20.25" customHeight="1">
      <c r="A769" s="10"/>
      <c r="C769" s="48"/>
      <c r="D769" s="162"/>
    </row>
    <row r="770" spans="1:4" ht="12.75">
      <c r="A770" s="10"/>
      <c r="C770" s="48"/>
      <c r="D770" s="162"/>
    </row>
    <row r="771" spans="1:4" ht="12.75">
      <c r="A771" s="10"/>
      <c r="C771" s="48"/>
      <c r="D771" s="162"/>
    </row>
    <row r="772" spans="1:4" ht="12.75">
      <c r="A772" s="10"/>
      <c r="C772" s="48"/>
      <c r="D772" s="162"/>
    </row>
    <row r="773" spans="1:4" ht="12.75">
      <c r="A773" s="10"/>
      <c r="C773" s="48"/>
      <c r="D773" s="162"/>
    </row>
    <row r="774" spans="1:4" ht="12.75">
      <c r="A774" s="10"/>
      <c r="C774" s="48"/>
      <c r="D774" s="162"/>
    </row>
    <row r="775" spans="1:4" ht="12.75">
      <c r="A775" s="10"/>
      <c r="C775" s="48"/>
      <c r="D775" s="162"/>
    </row>
    <row r="776" spans="1:4" ht="12.75">
      <c r="A776" s="10"/>
      <c r="C776" s="48"/>
      <c r="D776" s="162"/>
    </row>
    <row r="777" spans="1:4" ht="12.75">
      <c r="A777" s="10"/>
      <c r="C777" s="48"/>
      <c r="D777" s="162"/>
    </row>
    <row r="778" spans="1:4" ht="12.75">
      <c r="A778" s="10"/>
      <c r="C778" s="48"/>
      <c r="D778" s="162"/>
    </row>
    <row r="779" spans="1:4" ht="12.75">
      <c r="A779" s="10"/>
      <c r="C779" s="48"/>
      <c r="D779" s="162"/>
    </row>
    <row r="780" spans="1:4" ht="12.75">
      <c r="A780" s="10"/>
      <c r="C780" s="48"/>
      <c r="D780" s="162"/>
    </row>
    <row r="781" spans="1:4" ht="12.75">
      <c r="A781" s="10"/>
      <c r="C781" s="48"/>
      <c r="D781" s="162"/>
    </row>
    <row r="782" spans="1:4" ht="12.75">
      <c r="A782" s="10"/>
      <c r="C782" s="48"/>
      <c r="D782" s="162"/>
    </row>
    <row r="783" spans="1:4" ht="12.75">
      <c r="A783" s="10"/>
      <c r="C783" s="48"/>
      <c r="D783" s="162"/>
    </row>
    <row r="784" spans="1:4" ht="12.75">
      <c r="A784" s="10"/>
      <c r="C784" s="48"/>
      <c r="D784" s="162"/>
    </row>
    <row r="785" spans="1:4" ht="12.75">
      <c r="A785" s="10"/>
      <c r="C785" s="48"/>
      <c r="D785" s="162"/>
    </row>
    <row r="786" spans="1:4" ht="12.75">
      <c r="A786" s="10"/>
      <c r="C786" s="48"/>
      <c r="D786" s="162"/>
    </row>
    <row r="787" spans="1:4" ht="12.75">
      <c r="A787" s="10"/>
      <c r="C787" s="48"/>
      <c r="D787" s="162"/>
    </row>
    <row r="788" spans="1:4" ht="12.75">
      <c r="A788" s="10"/>
      <c r="C788" s="48"/>
      <c r="D788" s="162"/>
    </row>
    <row r="789" spans="1:4" ht="12.75">
      <c r="A789" s="10"/>
      <c r="C789" s="48"/>
      <c r="D789" s="162"/>
    </row>
    <row r="790" spans="1:4" ht="12.75">
      <c r="A790" s="10"/>
      <c r="C790" s="48"/>
      <c r="D790" s="162"/>
    </row>
    <row r="791" spans="1:4" ht="12.75">
      <c r="A791" s="10"/>
      <c r="C791" s="48"/>
      <c r="D791" s="162"/>
    </row>
    <row r="792" spans="1:4" ht="12.75">
      <c r="A792" s="10"/>
      <c r="C792" s="48"/>
      <c r="D792" s="162"/>
    </row>
    <row r="793" spans="1:4" ht="12.75">
      <c r="A793" s="10"/>
      <c r="C793" s="48"/>
      <c r="D793" s="162"/>
    </row>
    <row r="794" spans="1:4" ht="12.75">
      <c r="A794" s="10"/>
      <c r="C794" s="48"/>
      <c r="D794" s="162"/>
    </row>
    <row r="795" spans="1:4" ht="12.75">
      <c r="A795" s="10"/>
      <c r="C795" s="48"/>
      <c r="D795" s="162"/>
    </row>
    <row r="796" spans="1:4" ht="12.75">
      <c r="A796" s="10"/>
      <c r="C796" s="48"/>
      <c r="D796" s="162"/>
    </row>
    <row r="797" spans="1:4" ht="12.75">
      <c r="A797" s="10"/>
      <c r="C797" s="48"/>
      <c r="D797" s="162"/>
    </row>
    <row r="798" spans="1:4" ht="12.75">
      <c r="A798" s="10"/>
      <c r="C798" s="48"/>
      <c r="D798" s="162"/>
    </row>
    <row r="799" spans="1:4" ht="12.75">
      <c r="A799" s="10"/>
      <c r="C799" s="48"/>
      <c r="D799" s="162"/>
    </row>
    <row r="800" spans="1:4" ht="12.75">
      <c r="A800" s="10"/>
      <c r="C800" s="48"/>
      <c r="D800" s="162"/>
    </row>
    <row r="801" spans="1:4" ht="12.75">
      <c r="A801" s="10"/>
      <c r="C801" s="48"/>
      <c r="D801" s="162"/>
    </row>
    <row r="802" spans="1:4" ht="12.75">
      <c r="A802" s="10"/>
      <c r="C802" s="48"/>
      <c r="D802" s="162"/>
    </row>
    <row r="803" spans="1:4" ht="12.75">
      <c r="A803" s="10"/>
      <c r="C803" s="48"/>
      <c r="D803" s="162"/>
    </row>
    <row r="804" spans="1:4" ht="12.75">
      <c r="A804" s="10"/>
      <c r="C804" s="48"/>
      <c r="D804" s="162"/>
    </row>
    <row r="805" spans="1:4" ht="12.75">
      <c r="A805" s="10"/>
      <c r="C805" s="48"/>
      <c r="D805" s="162"/>
    </row>
    <row r="806" spans="1:4" ht="12.75">
      <c r="A806" s="10"/>
      <c r="C806" s="48"/>
      <c r="D806" s="162"/>
    </row>
    <row r="807" spans="1:4" ht="12.75">
      <c r="A807" s="10"/>
      <c r="C807" s="48"/>
      <c r="D807" s="162"/>
    </row>
    <row r="808" spans="1:4" ht="12.75">
      <c r="A808" s="10"/>
      <c r="C808" s="48"/>
      <c r="D808" s="162"/>
    </row>
    <row r="809" spans="1:4" ht="12.75">
      <c r="A809" s="10"/>
      <c r="C809" s="48"/>
      <c r="D809" s="162"/>
    </row>
    <row r="810" spans="1:4" ht="12.75">
      <c r="A810" s="10"/>
      <c r="C810" s="48"/>
      <c r="D810" s="162"/>
    </row>
    <row r="811" spans="1:4" ht="12.75">
      <c r="A811" s="10"/>
      <c r="C811" s="48"/>
      <c r="D811" s="162"/>
    </row>
    <row r="812" spans="1:4" ht="12.75">
      <c r="A812" s="10"/>
      <c r="C812" s="48"/>
      <c r="D812" s="162"/>
    </row>
    <row r="813" spans="1:4" ht="12.75">
      <c r="A813" s="10"/>
      <c r="C813" s="48"/>
      <c r="D813" s="162"/>
    </row>
    <row r="814" spans="1:4" ht="12.75">
      <c r="A814" s="10"/>
      <c r="C814" s="48"/>
      <c r="D814" s="162"/>
    </row>
    <row r="815" spans="1:4" ht="12.75">
      <c r="A815" s="10"/>
      <c r="C815" s="48"/>
      <c r="D815" s="162"/>
    </row>
    <row r="816" spans="1:4" ht="12.75">
      <c r="A816" s="10"/>
      <c r="C816" s="48"/>
      <c r="D816" s="162"/>
    </row>
    <row r="817" spans="1:4" ht="12.75">
      <c r="A817" s="10"/>
      <c r="C817" s="48"/>
      <c r="D817" s="162"/>
    </row>
    <row r="818" spans="1:4" ht="12.75">
      <c r="A818" s="10"/>
      <c r="C818" s="48"/>
      <c r="D818" s="162"/>
    </row>
    <row r="819" spans="1:4" ht="12.75">
      <c r="A819" s="10"/>
      <c r="C819" s="48"/>
      <c r="D819" s="162"/>
    </row>
    <row r="820" spans="1:4" ht="12.75">
      <c r="A820" s="10"/>
      <c r="C820" s="48"/>
      <c r="D820" s="162"/>
    </row>
    <row r="821" spans="1:4" ht="12.75">
      <c r="A821" s="10"/>
      <c r="C821" s="48"/>
      <c r="D821" s="162"/>
    </row>
    <row r="822" spans="1:4" ht="12.75">
      <c r="A822" s="10"/>
      <c r="C822" s="48"/>
      <c r="D822" s="162"/>
    </row>
    <row r="823" spans="1:4" ht="12.75">
      <c r="A823" s="10"/>
      <c r="C823" s="48"/>
      <c r="D823" s="162"/>
    </row>
    <row r="824" spans="1:4" ht="12.75">
      <c r="A824" s="10"/>
      <c r="C824" s="48"/>
      <c r="D824" s="162"/>
    </row>
    <row r="825" spans="1:4" ht="12.75">
      <c r="A825" s="10"/>
      <c r="C825" s="48"/>
      <c r="D825" s="162"/>
    </row>
    <row r="826" spans="1:4" ht="12.75">
      <c r="A826" s="10"/>
      <c r="C826" s="48"/>
      <c r="D826" s="162"/>
    </row>
    <row r="827" spans="1:4" ht="12.75">
      <c r="A827" s="10"/>
      <c r="C827" s="48"/>
      <c r="D827" s="162"/>
    </row>
    <row r="828" spans="1:4" ht="12.75">
      <c r="A828" s="10"/>
      <c r="C828" s="48"/>
      <c r="D828" s="162"/>
    </row>
    <row r="829" spans="1:4" ht="12.75">
      <c r="A829" s="10"/>
      <c r="C829" s="48"/>
      <c r="D829" s="162"/>
    </row>
    <row r="830" spans="1:4" ht="12.75">
      <c r="A830" s="10"/>
      <c r="C830" s="48"/>
      <c r="D830" s="162"/>
    </row>
    <row r="831" spans="1:4" ht="12.75">
      <c r="A831" s="10"/>
      <c r="C831" s="48"/>
      <c r="D831" s="162"/>
    </row>
    <row r="832" spans="1:4" ht="12.75">
      <c r="A832" s="10"/>
      <c r="C832" s="48"/>
      <c r="D832" s="162"/>
    </row>
    <row r="833" spans="1:4" ht="12.75">
      <c r="A833" s="10"/>
      <c r="C833" s="48"/>
      <c r="D833" s="162"/>
    </row>
    <row r="834" spans="1:4" ht="12.75">
      <c r="A834" s="10"/>
      <c r="C834" s="48"/>
      <c r="D834" s="162"/>
    </row>
    <row r="835" spans="1:4" ht="12.75">
      <c r="A835" s="10"/>
      <c r="C835" s="48"/>
      <c r="D835" s="162"/>
    </row>
    <row r="836" spans="1:4" ht="12.75">
      <c r="A836" s="10"/>
      <c r="C836" s="48"/>
      <c r="D836" s="162"/>
    </row>
    <row r="837" spans="1:4" ht="12.75">
      <c r="A837" s="10"/>
      <c r="C837" s="48"/>
      <c r="D837" s="162"/>
    </row>
    <row r="838" spans="1:4" ht="12.75">
      <c r="A838" s="10"/>
      <c r="C838" s="48"/>
      <c r="D838" s="162"/>
    </row>
    <row r="839" spans="1:4" ht="12.75">
      <c r="A839" s="10"/>
      <c r="C839" s="48"/>
      <c r="D839" s="162"/>
    </row>
    <row r="840" spans="1:4" ht="12.75">
      <c r="A840" s="10"/>
      <c r="C840" s="48"/>
      <c r="D840" s="162"/>
    </row>
    <row r="841" spans="1:4" ht="12.75">
      <c r="A841" s="10"/>
      <c r="C841" s="48"/>
      <c r="D841" s="162"/>
    </row>
    <row r="842" spans="1:4" ht="12.75">
      <c r="A842" s="10"/>
      <c r="C842" s="48"/>
      <c r="D842" s="162"/>
    </row>
    <row r="843" spans="1:4" ht="12.75">
      <c r="A843" s="10"/>
      <c r="C843" s="48"/>
      <c r="D843" s="162"/>
    </row>
    <row r="844" spans="1:4" ht="12.75">
      <c r="A844" s="10"/>
      <c r="C844" s="48"/>
      <c r="D844" s="162"/>
    </row>
    <row r="845" spans="1:4" ht="12.75">
      <c r="A845" s="10"/>
      <c r="C845" s="48"/>
      <c r="D845" s="162"/>
    </row>
    <row r="846" spans="1:4" ht="12.75">
      <c r="A846" s="10"/>
      <c r="C846" s="48"/>
      <c r="D846" s="162"/>
    </row>
    <row r="847" spans="1:4" ht="12.75">
      <c r="A847" s="10"/>
      <c r="C847" s="48"/>
      <c r="D847" s="162"/>
    </row>
    <row r="848" spans="1:4" ht="12.75">
      <c r="A848" s="10"/>
      <c r="C848" s="48"/>
      <c r="D848" s="162"/>
    </row>
    <row r="849" spans="1:4" ht="12.75">
      <c r="A849" s="10"/>
      <c r="C849" s="48"/>
      <c r="D849" s="162"/>
    </row>
    <row r="850" spans="1:4" ht="12.75">
      <c r="A850" s="10"/>
      <c r="C850" s="48"/>
      <c r="D850" s="162"/>
    </row>
    <row r="851" spans="1:4" ht="12.75">
      <c r="A851" s="10"/>
      <c r="C851" s="48"/>
      <c r="D851" s="162"/>
    </row>
    <row r="852" spans="1:4" ht="12.75">
      <c r="A852" s="10"/>
      <c r="C852" s="48"/>
      <c r="D852" s="162"/>
    </row>
    <row r="853" spans="1:4" ht="12.75">
      <c r="A853" s="10"/>
      <c r="C853" s="48"/>
      <c r="D853" s="162"/>
    </row>
    <row r="854" spans="1:4" ht="12.75">
      <c r="A854" s="10"/>
      <c r="C854" s="48"/>
      <c r="D854" s="162"/>
    </row>
    <row r="855" spans="1:4" ht="12.75">
      <c r="A855" s="10"/>
      <c r="C855" s="48"/>
      <c r="D855" s="162"/>
    </row>
    <row r="856" spans="1:4" ht="12.75">
      <c r="A856" s="10"/>
      <c r="C856" s="48"/>
      <c r="D856" s="162"/>
    </row>
    <row r="857" spans="1:4" ht="12.75">
      <c r="A857" s="10"/>
      <c r="C857" s="48"/>
      <c r="D857" s="162"/>
    </row>
    <row r="858" spans="1:4" ht="12.75">
      <c r="A858" s="10"/>
      <c r="C858" s="48"/>
      <c r="D858" s="162"/>
    </row>
    <row r="859" spans="1:4" ht="12.75">
      <c r="A859" s="10"/>
      <c r="C859" s="48"/>
      <c r="D859" s="162"/>
    </row>
    <row r="860" spans="1:4" ht="12.75">
      <c r="A860" s="10"/>
      <c r="C860" s="48"/>
      <c r="D860" s="162"/>
    </row>
    <row r="861" spans="1:4" ht="12.75">
      <c r="A861" s="10"/>
      <c r="C861" s="48"/>
      <c r="D861" s="162"/>
    </row>
    <row r="862" spans="1:4" ht="12.75">
      <c r="A862" s="10"/>
      <c r="C862" s="48"/>
      <c r="D862" s="162"/>
    </row>
    <row r="863" spans="1:4" ht="12.75">
      <c r="A863" s="10"/>
      <c r="C863" s="48"/>
      <c r="D863" s="162"/>
    </row>
    <row r="864" spans="1:4" ht="12.75">
      <c r="A864" s="10"/>
      <c r="C864" s="48"/>
      <c r="D864" s="162"/>
    </row>
    <row r="865" spans="1:4" ht="12.75">
      <c r="A865" s="10"/>
      <c r="C865" s="48"/>
      <c r="D865" s="162"/>
    </row>
    <row r="866" spans="1:4" ht="12.75">
      <c r="A866" s="10"/>
      <c r="C866" s="48"/>
      <c r="D866" s="162"/>
    </row>
    <row r="867" spans="1:4" ht="12.75">
      <c r="A867" s="10"/>
      <c r="C867" s="48"/>
      <c r="D867" s="162"/>
    </row>
    <row r="868" spans="1:4" ht="12.75">
      <c r="A868" s="10"/>
      <c r="C868" s="48"/>
      <c r="D868" s="162"/>
    </row>
    <row r="869" spans="1:4" ht="12.75">
      <c r="A869" s="10"/>
      <c r="C869" s="48"/>
      <c r="D869" s="162"/>
    </row>
    <row r="870" spans="1:4" ht="12.75">
      <c r="A870" s="10"/>
      <c r="C870" s="48"/>
      <c r="D870" s="162"/>
    </row>
    <row r="871" spans="1:4" ht="12.75">
      <c r="A871" s="10"/>
      <c r="C871" s="48"/>
      <c r="D871" s="162"/>
    </row>
    <row r="872" spans="1:4" ht="12.75">
      <c r="A872" s="10"/>
      <c r="C872" s="48"/>
      <c r="D872" s="162"/>
    </row>
    <row r="873" spans="1:4" ht="12.75">
      <c r="A873" s="10"/>
      <c r="C873" s="48"/>
      <c r="D873" s="162"/>
    </row>
    <row r="874" spans="1:4" ht="12.75">
      <c r="A874" s="10"/>
      <c r="C874" s="48"/>
      <c r="D874" s="162"/>
    </row>
    <row r="875" spans="1:4" ht="12.75">
      <c r="A875" s="10"/>
      <c r="C875" s="48"/>
      <c r="D875" s="162"/>
    </row>
    <row r="876" spans="1:4" ht="12.75">
      <c r="A876" s="10"/>
      <c r="C876" s="48"/>
      <c r="D876" s="162"/>
    </row>
    <row r="877" spans="1:4" ht="12.75">
      <c r="A877" s="10"/>
      <c r="C877" s="48"/>
      <c r="D877" s="162"/>
    </row>
    <row r="878" spans="1:4" ht="12.75">
      <c r="A878" s="10"/>
      <c r="C878" s="48"/>
      <c r="D878" s="162"/>
    </row>
    <row r="879" spans="1:4" ht="12.75">
      <c r="A879" s="10"/>
      <c r="C879" s="48"/>
      <c r="D879" s="162"/>
    </row>
    <row r="880" spans="1:4" ht="12.75">
      <c r="A880" s="10"/>
      <c r="C880" s="48"/>
      <c r="D880" s="162"/>
    </row>
    <row r="881" spans="1:4" ht="12.75">
      <c r="A881" s="10"/>
      <c r="C881" s="48"/>
      <c r="D881" s="162"/>
    </row>
    <row r="882" spans="1:4" ht="12.75">
      <c r="A882" s="10"/>
      <c r="C882" s="48"/>
      <c r="D882" s="162"/>
    </row>
    <row r="883" spans="1:4" ht="12.75">
      <c r="A883" s="10"/>
      <c r="C883" s="48"/>
      <c r="D883" s="162"/>
    </row>
    <row r="884" spans="1:4" ht="12.75">
      <c r="A884" s="10"/>
      <c r="C884" s="48"/>
      <c r="D884" s="162"/>
    </row>
    <row r="885" spans="1:4" ht="12.75">
      <c r="A885" s="10"/>
      <c r="C885" s="48"/>
      <c r="D885" s="162"/>
    </row>
    <row r="886" spans="1:4" ht="12.75">
      <c r="A886" s="10"/>
      <c r="C886" s="48"/>
      <c r="D886" s="162"/>
    </row>
    <row r="887" spans="1:4" ht="12.75">
      <c r="A887" s="10"/>
      <c r="C887" s="48"/>
      <c r="D887" s="162"/>
    </row>
    <row r="888" spans="1:4" ht="12.75">
      <c r="A888" s="10"/>
      <c r="C888" s="48"/>
      <c r="D888" s="162"/>
    </row>
    <row r="889" spans="1:4" ht="12.75">
      <c r="A889" s="10"/>
      <c r="C889" s="48"/>
      <c r="D889" s="162"/>
    </row>
    <row r="890" spans="1:4" ht="12.75">
      <c r="A890" s="10"/>
      <c r="C890" s="48"/>
      <c r="D890" s="162"/>
    </row>
    <row r="891" spans="1:4" ht="12.75">
      <c r="A891" s="10"/>
      <c r="C891" s="48"/>
      <c r="D891" s="162"/>
    </row>
    <row r="892" spans="1:4" ht="12.75">
      <c r="A892" s="10"/>
      <c r="C892" s="48"/>
      <c r="D892" s="162"/>
    </row>
    <row r="893" spans="1:4" ht="12.75">
      <c r="A893" s="10"/>
      <c r="C893" s="48"/>
      <c r="D893" s="162"/>
    </row>
    <row r="894" spans="1:4" ht="12.75">
      <c r="A894" s="10"/>
      <c r="C894" s="48"/>
      <c r="D894" s="162"/>
    </row>
    <row r="895" spans="1:4" ht="12.75">
      <c r="A895" s="10"/>
      <c r="C895" s="48"/>
      <c r="D895" s="162"/>
    </row>
    <row r="896" spans="1:4" ht="12.75">
      <c r="A896" s="10"/>
      <c r="C896" s="48"/>
      <c r="D896" s="162"/>
    </row>
    <row r="897" spans="1:4" ht="12.75">
      <c r="A897" s="10"/>
      <c r="C897" s="48"/>
      <c r="D897" s="162"/>
    </row>
    <row r="898" spans="1:4" ht="12.75">
      <c r="A898" s="10"/>
      <c r="C898" s="48"/>
      <c r="D898" s="162"/>
    </row>
    <row r="899" spans="1:4" ht="12.75">
      <c r="A899" s="10"/>
      <c r="C899" s="48"/>
      <c r="D899" s="162"/>
    </row>
    <row r="900" spans="1:4" ht="12.75">
      <c r="A900" s="10"/>
      <c r="C900" s="48"/>
      <c r="D900" s="162"/>
    </row>
    <row r="901" spans="1:4" ht="12.75">
      <c r="A901" s="10"/>
      <c r="C901" s="48"/>
      <c r="D901" s="162"/>
    </row>
    <row r="902" spans="1:4" ht="12.75">
      <c r="A902" s="10"/>
      <c r="C902" s="48"/>
      <c r="D902" s="162"/>
    </row>
    <row r="903" spans="1:4" ht="12.75">
      <c r="A903" s="10"/>
      <c r="C903" s="48"/>
      <c r="D903" s="162"/>
    </row>
    <row r="904" spans="1:4" ht="12.75">
      <c r="A904" s="10"/>
      <c r="C904" s="48"/>
      <c r="D904" s="162"/>
    </row>
    <row r="905" spans="1:4" ht="12.75">
      <c r="A905" s="10"/>
      <c r="C905" s="48"/>
      <c r="D905" s="162"/>
    </row>
    <row r="906" spans="1:4" ht="12.75">
      <c r="A906" s="10"/>
      <c r="C906" s="48"/>
      <c r="D906" s="162"/>
    </row>
    <row r="907" spans="1:4" ht="12.75">
      <c r="A907" s="10"/>
      <c r="C907" s="48"/>
      <c r="D907" s="162"/>
    </row>
    <row r="908" spans="1:4" ht="12.75">
      <c r="A908" s="10"/>
      <c r="C908" s="48"/>
      <c r="D908" s="162"/>
    </row>
    <row r="909" spans="1:4" ht="12.75">
      <c r="A909" s="10"/>
      <c r="C909" s="48"/>
      <c r="D909" s="162"/>
    </row>
    <row r="910" spans="1:4" ht="12.75">
      <c r="A910" s="10"/>
      <c r="C910" s="48"/>
      <c r="D910" s="162"/>
    </row>
    <row r="911" spans="1:4" ht="12.75">
      <c r="A911" s="10"/>
      <c r="C911" s="48"/>
      <c r="D911" s="162"/>
    </row>
    <row r="912" spans="1:4" ht="12.75">
      <c r="A912" s="10"/>
      <c r="C912" s="48"/>
      <c r="D912" s="162"/>
    </row>
    <row r="913" spans="1:4" ht="12.75">
      <c r="A913" s="10"/>
      <c r="C913" s="48"/>
      <c r="D913" s="162"/>
    </row>
    <row r="914" spans="1:4" ht="12.75">
      <c r="A914" s="10"/>
      <c r="C914" s="48"/>
      <c r="D914" s="162"/>
    </row>
    <row r="915" spans="1:4" ht="12.75">
      <c r="A915" s="10"/>
      <c r="C915" s="48"/>
      <c r="D915" s="162"/>
    </row>
    <row r="916" spans="1:4" ht="12.75">
      <c r="A916" s="10"/>
      <c r="C916" s="48"/>
      <c r="D916" s="162"/>
    </row>
    <row r="917" spans="1:4" ht="12.75">
      <c r="A917" s="10"/>
      <c r="C917" s="48"/>
      <c r="D917" s="162"/>
    </row>
    <row r="918" spans="1:4" ht="12.75">
      <c r="A918" s="10"/>
      <c r="C918" s="48"/>
      <c r="D918" s="162"/>
    </row>
    <row r="919" spans="1:4" ht="12.75">
      <c r="A919" s="10"/>
      <c r="C919" s="48"/>
      <c r="D919" s="162"/>
    </row>
    <row r="920" spans="1:4" ht="12.75">
      <c r="A920" s="10"/>
      <c r="C920" s="48"/>
      <c r="D920" s="162"/>
    </row>
    <row r="921" spans="1:4" ht="12.75">
      <c r="A921" s="10"/>
      <c r="C921" s="48"/>
      <c r="D921" s="162"/>
    </row>
    <row r="922" spans="1:4" ht="12.75">
      <c r="A922" s="10"/>
      <c r="C922" s="48"/>
      <c r="D922" s="162"/>
    </row>
    <row r="923" spans="1:4" ht="12.75">
      <c r="A923" s="10"/>
      <c r="C923" s="48"/>
      <c r="D923" s="162"/>
    </row>
    <row r="924" spans="1:4" ht="12.75">
      <c r="A924" s="10"/>
      <c r="C924" s="48"/>
      <c r="D924" s="162"/>
    </row>
    <row r="925" spans="1:4" ht="12.75">
      <c r="A925" s="10"/>
      <c r="C925" s="48"/>
      <c r="D925" s="162"/>
    </row>
    <row r="926" spans="1:4" ht="12.75">
      <c r="A926" s="10"/>
      <c r="C926" s="48"/>
      <c r="D926" s="162"/>
    </row>
    <row r="927" spans="1:4" ht="12.75">
      <c r="A927" s="10"/>
      <c r="C927" s="48"/>
      <c r="D927" s="162"/>
    </row>
    <row r="928" spans="1:4" ht="12.75">
      <c r="A928" s="10"/>
      <c r="C928" s="48"/>
      <c r="D928" s="162"/>
    </row>
    <row r="929" spans="1:4" ht="12.75">
      <c r="A929" s="10"/>
      <c r="C929" s="48"/>
      <c r="D929" s="162"/>
    </row>
    <row r="930" spans="1:4" ht="12.75">
      <c r="A930" s="10"/>
      <c r="C930" s="48"/>
      <c r="D930" s="162"/>
    </row>
    <row r="931" spans="1:4" ht="12.75">
      <c r="A931" s="10"/>
      <c r="C931" s="48"/>
      <c r="D931" s="162"/>
    </row>
    <row r="932" spans="1:4" ht="12.75">
      <c r="A932" s="10"/>
      <c r="C932" s="48"/>
      <c r="D932" s="162"/>
    </row>
    <row r="933" spans="1:4" ht="12.75">
      <c r="A933" s="10"/>
      <c r="C933" s="48"/>
      <c r="D933" s="162"/>
    </row>
    <row r="934" spans="1:4" ht="12.75">
      <c r="A934" s="10"/>
      <c r="C934" s="48"/>
      <c r="D934" s="162"/>
    </row>
    <row r="935" spans="1:4" ht="12.75">
      <c r="A935" s="10"/>
      <c r="C935" s="48"/>
      <c r="D935" s="162"/>
    </row>
    <row r="936" spans="1:4" ht="12.75">
      <c r="A936" s="10"/>
      <c r="C936" s="48"/>
      <c r="D936" s="162"/>
    </row>
    <row r="937" spans="1:4" ht="12.75">
      <c r="A937" s="10"/>
      <c r="C937" s="48"/>
      <c r="D937" s="162"/>
    </row>
    <row r="938" spans="1:4" ht="12.75">
      <c r="A938" s="10"/>
      <c r="C938" s="48"/>
      <c r="D938" s="162"/>
    </row>
    <row r="939" spans="1:4" ht="12.75">
      <c r="A939" s="10"/>
      <c r="C939" s="48"/>
      <c r="D939" s="162"/>
    </row>
    <row r="940" spans="1:4" ht="12.75">
      <c r="A940" s="10"/>
      <c r="C940" s="48"/>
      <c r="D940" s="162"/>
    </row>
    <row r="941" spans="1:4" ht="12.75">
      <c r="A941" s="10"/>
      <c r="C941" s="48"/>
      <c r="D941" s="162"/>
    </row>
    <row r="942" spans="1:4" ht="12.75">
      <c r="A942" s="10"/>
      <c r="C942" s="48"/>
      <c r="D942" s="162"/>
    </row>
    <row r="943" spans="1:4" ht="12.75">
      <c r="A943" s="10"/>
      <c r="C943" s="48"/>
      <c r="D943" s="162"/>
    </row>
    <row r="944" spans="1:4" ht="12.75">
      <c r="A944" s="10"/>
      <c r="C944" s="48"/>
      <c r="D944" s="162"/>
    </row>
    <row r="945" spans="1:4" ht="12.75">
      <c r="A945" s="10"/>
      <c r="C945" s="48"/>
      <c r="D945" s="162"/>
    </row>
    <row r="946" spans="1:4" ht="12.75">
      <c r="A946" s="10"/>
      <c r="C946" s="48"/>
      <c r="D946" s="162"/>
    </row>
    <row r="947" spans="1:4" ht="12.75">
      <c r="A947" s="10"/>
      <c r="C947" s="48"/>
      <c r="D947" s="162"/>
    </row>
    <row r="948" spans="1:4" ht="12.75">
      <c r="A948" s="10"/>
      <c r="C948" s="48"/>
      <c r="D948" s="162"/>
    </row>
    <row r="949" spans="1:4" ht="12.75">
      <c r="A949" s="10"/>
      <c r="C949" s="48"/>
      <c r="D949" s="162"/>
    </row>
    <row r="950" spans="1:4" ht="12.75">
      <c r="A950" s="10"/>
      <c r="C950" s="48"/>
      <c r="D950" s="162"/>
    </row>
    <row r="951" spans="1:4" ht="12.75">
      <c r="A951" s="10"/>
      <c r="C951" s="48"/>
      <c r="D951" s="162"/>
    </row>
    <row r="952" spans="1:4" ht="12.75">
      <c r="A952" s="10"/>
      <c r="C952" s="48"/>
      <c r="D952" s="162"/>
    </row>
    <row r="953" spans="1:4" ht="12.75">
      <c r="A953" s="10"/>
      <c r="C953" s="48"/>
      <c r="D953" s="162"/>
    </row>
    <row r="954" spans="1:4" ht="12.75">
      <c r="A954" s="10"/>
      <c r="C954" s="48"/>
      <c r="D954" s="162"/>
    </row>
    <row r="955" spans="1:4" ht="12.75">
      <c r="A955" s="10"/>
      <c r="C955" s="48"/>
      <c r="D955" s="162"/>
    </row>
    <row r="956" spans="1:4" ht="12.75">
      <c r="A956" s="10"/>
      <c r="C956" s="48"/>
      <c r="D956" s="162"/>
    </row>
    <row r="957" spans="1:4" ht="12.75">
      <c r="A957" s="10"/>
      <c r="C957" s="48"/>
      <c r="D957" s="162"/>
    </row>
    <row r="958" spans="1:4" ht="12.75">
      <c r="A958" s="10"/>
      <c r="C958" s="48"/>
      <c r="D958" s="162"/>
    </row>
    <row r="959" spans="1:4" ht="12.75">
      <c r="A959" s="10"/>
      <c r="C959" s="48"/>
      <c r="D959" s="162"/>
    </row>
    <row r="960" spans="1:4" ht="12.75">
      <c r="A960" s="10"/>
      <c r="C960" s="48"/>
      <c r="D960" s="162"/>
    </row>
    <row r="961" spans="1:4" ht="12.75">
      <c r="A961" s="10"/>
      <c r="C961" s="48"/>
      <c r="D961" s="162"/>
    </row>
    <row r="962" spans="1:4" ht="12.75">
      <c r="A962" s="10"/>
      <c r="C962" s="48"/>
      <c r="D962" s="162"/>
    </row>
    <row r="963" spans="1:4" ht="12.75">
      <c r="A963" s="10"/>
      <c r="C963" s="48"/>
      <c r="D963" s="162"/>
    </row>
    <row r="964" spans="1:4" ht="12.75">
      <c r="A964" s="10"/>
      <c r="C964" s="48"/>
      <c r="D964" s="162"/>
    </row>
    <row r="965" spans="1:4" ht="12.75">
      <c r="A965" s="10"/>
      <c r="C965" s="48"/>
      <c r="D965" s="162"/>
    </row>
    <row r="966" spans="1:4" ht="12.75">
      <c r="A966" s="10"/>
      <c r="C966" s="48"/>
      <c r="D966" s="162"/>
    </row>
    <row r="967" spans="1:4" ht="12.75">
      <c r="A967" s="10"/>
      <c r="C967" s="48"/>
      <c r="D967" s="162"/>
    </row>
    <row r="968" spans="1:4" ht="12.75">
      <c r="A968" s="10"/>
      <c r="C968" s="48"/>
      <c r="D968" s="162"/>
    </row>
    <row r="969" spans="1:4" ht="12.75">
      <c r="A969" s="10"/>
      <c r="C969" s="48"/>
      <c r="D969" s="162"/>
    </row>
    <row r="970" spans="1:4" ht="12.75">
      <c r="A970" s="10"/>
      <c r="C970" s="48"/>
      <c r="D970" s="162"/>
    </row>
    <row r="971" spans="1:4" ht="12.75">
      <c r="A971" s="10"/>
      <c r="C971" s="48"/>
      <c r="D971" s="162"/>
    </row>
    <row r="972" spans="1:4" ht="12.75">
      <c r="A972" s="10"/>
      <c r="C972" s="48"/>
      <c r="D972" s="162"/>
    </row>
    <row r="973" spans="1:4" ht="12.75">
      <c r="A973" s="10"/>
      <c r="C973" s="48"/>
      <c r="D973" s="162"/>
    </row>
    <row r="974" spans="1:4" ht="12.75">
      <c r="A974" s="10"/>
      <c r="C974" s="48"/>
      <c r="D974" s="162"/>
    </row>
    <row r="975" spans="1:4" ht="12.75">
      <c r="A975" s="10"/>
      <c r="C975" s="48"/>
      <c r="D975" s="162"/>
    </row>
    <row r="976" spans="1:4" ht="12.75">
      <c r="A976" s="10"/>
      <c r="C976" s="48"/>
      <c r="D976" s="162"/>
    </row>
    <row r="977" spans="1:4" ht="12.75">
      <c r="A977" s="10"/>
      <c r="C977" s="48"/>
      <c r="D977" s="162"/>
    </row>
    <row r="978" spans="1:4" ht="12.75">
      <c r="A978" s="10"/>
      <c r="C978" s="48"/>
      <c r="D978" s="162"/>
    </row>
    <row r="979" spans="1:4" ht="12.75">
      <c r="A979" s="10"/>
      <c r="C979" s="48"/>
      <c r="D979" s="162"/>
    </row>
    <row r="980" spans="1:4" ht="12.75">
      <c r="A980" s="10"/>
      <c r="C980" s="48"/>
      <c r="D980" s="162"/>
    </row>
    <row r="981" spans="1:4" ht="12.75">
      <c r="A981" s="10"/>
      <c r="C981" s="48"/>
      <c r="D981" s="162"/>
    </row>
    <row r="982" spans="1:4" ht="12.75">
      <c r="A982" s="10"/>
      <c r="C982" s="48"/>
      <c r="D982" s="162"/>
    </row>
    <row r="983" spans="1:4" ht="12.75">
      <c r="A983" s="10"/>
      <c r="C983" s="48"/>
      <c r="D983" s="162"/>
    </row>
    <row r="984" spans="1:4" ht="12.75">
      <c r="A984" s="10"/>
      <c r="C984" s="48"/>
      <c r="D984" s="162"/>
    </row>
    <row r="985" spans="1:4" ht="12.75">
      <c r="A985" s="10"/>
      <c r="C985" s="48"/>
      <c r="D985" s="162"/>
    </row>
    <row r="986" spans="1:4" ht="12.75">
      <c r="A986" s="10"/>
      <c r="C986" s="48"/>
      <c r="D986" s="162"/>
    </row>
    <row r="987" spans="1:4" ht="12.75">
      <c r="A987" s="10"/>
      <c r="C987" s="48"/>
      <c r="D987" s="162"/>
    </row>
    <row r="988" spans="1:4" ht="12.75">
      <c r="A988" s="10"/>
      <c r="C988" s="48"/>
      <c r="D988" s="162"/>
    </row>
    <row r="989" spans="1:4" ht="12.75">
      <c r="A989" s="10"/>
      <c r="C989" s="48"/>
      <c r="D989" s="162"/>
    </row>
    <row r="990" spans="1:4" ht="12.75">
      <c r="A990" s="10"/>
      <c r="C990" s="48"/>
      <c r="D990" s="162"/>
    </row>
    <row r="991" spans="1:4" ht="12.75">
      <c r="A991" s="10"/>
      <c r="C991" s="48"/>
      <c r="D991" s="162"/>
    </row>
    <row r="992" spans="1:4" ht="12.75">
      <c r="A992" s="10"/>
      <c r="C992" s="48"/>
      <c r="D992" s="162"/>
    </row>
    <row r="993" spans="1:4" ht="12.75">
      <c r="A993" s="10"/>
      <c r="C993" s="48"/>
      <c r="D993" s="162"/>
    </row>
    <row r="994" spans="1:4" ht="12.75">
      <c r="A994" s="10"/>
      <c r="C994" s="48"/>
      <c r="D994" s="162"/>
    </row>
    <row r="995" spans="1:4" ht="12.75">
      <c r="A995" s="10"/>
      <c r="C995" s="48"/>
      <c r="D995" s="162"/>
    </row>
    <row r="996" spans="1:4" ht="12.75">
      <c r="A996" s="10"/>
      <c r="C996" s="48"/>
      <c r="D996" s="162"/>
    </row>
    <row r="997" spans="1:4" ht="12.75">
      <c r="A997" s="10"/>
      <c r="C997" s="48"/>
      <c r="D997" s="162"/>
    </row>
    <row r="998" spans="1:4" ht="12.75">
      <c r="A998" s="10"/>
      <c r="C998" s="48"/>
      <c r="D998" s="162"/>
    </row>
    <row r="999" spans="1:4" ht="12.75">
      <c r="A999" s="10"/>
      <c r="C999" s="48"/>
      <c r="D999" s="162"/>
    </row>
    <row r="1000" spans="1:4" ht="12.75">
      <c r="A1000" s="10"/>
      <c r="C1000" s="48"/>
      <c r="D1000" s="162"/>
    </row>
    <row r="1001" spans="1:4" ht="12.75">
      <c r="A1001" s="10"/>
      <c r="C1001" s="48"/>
      <c r="D1001" s="162"/>
    </row>
    <row r="1002" spans="1:4" ht="12.75">
      <c r="A1002" s="10"/>
      <c r="C1002" s="48"/>
      <c r="D1002" s="162"/>
    </row>
    <row r="1003" spans="1:4" ht="12.75">
      <c r="A1003" s="10"/>
      <c r="C1003" s="48"/>
      <c r="D1003" s="162"/>
    </row>
    <row r="1004" spans="1:4" ht="12.75">
      <c r="A1004" s="10"/>
      <c r="C1004" s="48"/>
      <c r="D1004" s="162"/>
    </row>
    <row r="1005" spans="1:4" ht="12.75">
      <c r="A1005" s="10"/>
      <c r="C1005" s="48"/>
      <c r="D1005" s="162"/>
    </row>
    <row r="1006" spans="1:4" ht="12.75">
      <c r="A1006" s="10"/>
      <c r="C1006" s="48"/>
      <c r="D1006" s="162"/>
    </row>
    <row r="1007" spans="1:4" ht="12.75">
      <c r="A1007" s="10"/>
      <c r="C1007" s="48"/>
      <c r="D1007" s="162"/>
    </row>
    <row r="1008" spans="1:4" ht="12.75">
      <c r="A1008" s="10"/>
      <c r="C1008" s="48"/>
      <c r="D1008" s="162"/>
    </row>
    <row r="1009" spans="1:4" ht="12.75">
      <c r="A1009" s="10"/>
      <c r="C1009" s="48"/>
      <c r="D1009" s="162"/>
    </row>
    <row r="1010" spans="1:4" ht="12.75">
      <c r="A1010" s="10"/>
      <c r="C1010" s="48"/>
      <c r="D1010" s="162"/>
    </row>
    <row r="1011" spans="1:4" ht="12.75">
      <c r="A1011" s="10"/>
      <c r="C1011" s="48"/>
      <c r="D1011" s="162"/>
    </row>
    <row r="1012" spans="1:4" ht="12.75">
      <c r="A1012" s="10"/>
      <c r="C1012" s="48"/>
      <c r="D1012" s="162"/>
    </row>
    <row r="1013" spans="1:4" ht="12.75">
      <c r="A1013" s="10"/>
      <c r="C1013" s="48"/>
      <c r="D1013" s="162"/>
    </row>
    <row r="1014" spans="1:4" ht="12.75">
      <c r="A1014" s="10"/>
      <c r="C1014" s="48"/>
      <c r="D1014" s="162"/>
    </row>
    <row r="1015" spans="1:4" ht="12.75">
      <c r="A1015" s="10"/>
      <c r="C1015" s="48"/>
      <c r="D1015" s="162"/>
    </row>
    <row r="1016" spans="1:4" ht="12.75">
      <c r="A1016" s="10"/>
      <c r="C1016" s="48"/>
      <c r="D1016" s="162"/>
    </row>
    <row r="1017" spans="1:4" ht="12.75">
      <c r="A1017" s="10"/>
      <c r="C1017" s="48"/>
      <c r="D1017" s="162"/>
    </row>
    <row r="1018" spans="1:4" ht="12.75">
      <c r="A1018" s="10"/>
      <c r="C1018" s="48"/>
      <c r="D1018" s="162"/>
    </row>
    <row r="1019" spans="1:4" ht="12.75">
      <c r="A1019" s="10"/>
      <c r="C1019" s="48"/>
      <c r="D1019" s="162"/>
    </row>
    <row r="1020" spans="1:4" ht="12.75">
      <c r="A1020" s="10"/>
      <c r="C1020" s="48"/>
      <c r="D1020" s="162"/>
    </row>
    <row r="1021" spans="1:4" ht="12.75">
      <c r="A1021" s="10"/>
      <c r="C1021" s="48"/>
      <c r="D1021" s="162"/>
    </row>
    <row r="1022" spans="1:4" ht="12.75">
      <c r="A1022" s="10"/>
      <c r="C1022" s="48"/>
      <c r="D1022" s="162"/>
    </row>
    <row r="1023" spans="1:4" ht="12.75">
      <c r="A1023" s="10"/>
      <c r="C1023" s="48"/>
      <c r="D1023" s="162"/>
    </row>
    <row r="1024" spans="1:4" ht="12.75">
      <c r="A1024" s="10"/>
      <c r="C1024" s="48"/>
      <c r="D1024" s="162"/>
    </row>
    <row r="1025" spans="1:4" ht="12.75">
      <c r="A1025" s="10"/>
      <c r="C1025" s="48"/>
      <c r="D1025" s="162"/>
    </row>
    <row r="1026" spans="1:4" ht="12.75">
      <c r="A1026" s="10"/>
      <c r="C1026" s="48"/>
      <c r="D1026" s="162"/>
    </row>
    <row r="1027" spans="1:4" ht="12.75">
      <c r="A1027" s="10"/>
      <c r="C1027" s="48"/>
      <c r="D1027" s="162"/>
    </row>
    <row r="1028" spans="1:4" ht="12.75">
      <c r="A1028" s="10"/>
      <c r="C1028" s="48"/>
      <c r="D1028" s="162"/>
    </row>
    <row r="1029" spans="1:4" ht="12.75">
      <c r="A1029" s="10"/>
      <c r="C1029" s="48"/>
      <c r="D1029" s="162"/>
    </row>
    <row r="1030" spans="1:4" ht="12.75">
      <c r="A1030" s="10"/>
      <c r="C1030" s="48"/>
      <c r="D1030" s="162"/>
    </row>
    <row r="1031" spans="1:4" ht="12.75">
      <c r="A1031" s="10"/>
      <c r="C1031" s="48"/>
      <c r="D1031" s="162"/>
    </row>
    <row r="1032" spans="1:4" ht="12.75">
      <c r="A1032" s="10"/>
      <c r="C1032" s="48"/>
      <c r="D1032" s="162"/>
    </row>
    <row r="1033" spans="1:4" ht="12.75">
      <c r="A1033" s="10"/>
      <c r="C1033" s="48"/>
      <c r="D1033" s="162"/>
    </row>
    <row r="1034" spans="1:4" ht="12.75">
      <c r="A1034" s="10"/>
      <c r="C1034" s="48"/>
      <c r="D1034" s="162"/>
    </row>
    <row r="1035" spans="1:4" ht="12.75">
      <c r="A1035" s="10"/>
      <c r="C1035" s="48"/>
      <c r="D1035" s="162"/>
    </row>
    <row r="1036" spans="1:4" ht="12.75">
      <c r="A1036" s="10"/>
      <c r="C1036" s="48"/>
      <c r="D1036" s="162"/>
    </row>
    <row r="1037" spans="1:4" ht="12.75">
      <c r="A1037" s="10"/>
      <c r="C1037" s="48"/>
      <c r="D1037" s="162"/>
    </row>
    <row r="1038" spans="1:4" ht="12.75">
      <c r="A1038" s="10"/>
      <c r="C1038" s="48"/>
      <c r="D1038" s="162"/>
    </row>
    <row r="1039" spans="1:4" ht="12.75">
      <c r="A1039" s="10"/>
      <c r="C1039" s="48"/>
      <c r="D1039" s="162"/>
    </row>
    <row r="1040" spans="1:4" ht="12.75">
      <c r="A1040" s="10"/>
      <c r="C1040" s="48"/>
      <c r="D1040" s="162"/>
    </row>
    <row r="1041" spans="1:4" ht="12.75">
      <c r="A1041" s="10"/>
      <c r="C1041" s="48"/>
      <c r="D1041" s="162"/>
    </row>
    <row r="1042" spans="1:4" ht="12.75">
      <c r="A1042" s="10"/>
      <c r="C1042" s="48"/>
      <c r="D1042" s="162"/>
    </row>
    <row r="1043" spans="1:4" ht="12.75">
      <c r="A1043" s="10"/>
      <c r="C1043" s="48"/>
      <c r="D1043" s="162"/>
    </row>
    <row r="1044" spans="1:4" ht="12.75">
      <c r="A1044" s="10"/>
      <c r="C1044" s="48"/>
      <c r="D1044" s="162"/>
    </row>
    <row r="1045" spans="1:4" ht="12.75">
      <c r="A1045" s="10"/>
      <c r="C1045" s="48"/>
      <c r="D1045" s="162"/>
    </row>
    <row r="1046" spans="1:4" ht="12.75">
      <c r="A1046" s="10"/>
      <c r="C1046" s="48"/>
      <c r="D1046" s="162"/>
    </row>
    <row r="1047" spans="1:4" ht="12.75">
      <c r="A1047" s="10"/>
      <c r="C1047" s="48"/>
      <c r="D1047" s="162"/>
    </row>
    <row r="1048" spans="1:4" ht="12.75">
      <c r="A1048" s="10"/>
      <c r="C1048" s="48"/>
      <c r="D1048" s="162"/>
    </row>
    <row r="1049" spans="1:4" ht="12.75">
      <c r="A1049" s="10"/>
      <c r="C1049" s="48"/>
      <c r="D1049" s="162"/>
    </row>
    <row r="1050" spans="1:4" ht="12.75">
      <c r="A1050" s="10"/>
      <c r="C1050" s="48"/>
      <c r="D1050" s="162"/>
    </row>
    <row r="1051" spans="1:4" ht="12.75">
      <c r="A1051" s="10"/>
      <c r="C1051" s="48"/>
      <c r="D1051" s="162"/>
    </row>
    <row r="1052" spans="1:4" ht="12.75">
      <c r="A1052" s="10"/>
      <c r="C1052" s="48"/>
      <c r="D1052" s="162"/>
    </row>
    <row r="1053" spans="1:4" ht="12.75">
      <c r="A1053" s="10"/>
      <c r="C1053" s="48"/>
      <c r="D1053" s="162"/>
    </row>
    <row r="1054" spans="1:4" ht="12.75">
      <c r="A1054" s="10"/>
      <c r="C1054" s="48"/>
      <c r="D1054" s="162"/>
    </row>
    <row r="1055" spans="1:4" ht="12.75">
      <c r="A1055" s="10"/>
      <c r="C1055" s="48"/>
      <c r="D1055" s="162"/>
    </row>
    <row r="1056" spans="1:4" ht="12.75">
      <c r="A1056" s="10"/>
      <c r="C1056" s="48"/>
      <c r="D1056" s="162"/>
    </row>
    <row r="1057" spans="1:4" ht="12.75">
      <c r="A1057" s="10"/>
      <c r="C1057" s="48"/>
      <c r="D1057" s="162"/>
    </row>
    <row r="1058" spans="1:4" ht="12.75">
      <c r="A1058" s="10"/>
      <c r="C1058" s="48"/>
      <c r="D1058" s="162"/>
    </row>
    <row r="1059" spans="1:4" ht="12.75">
      <c r="A1059" s="10"/>
      <c r="C1059" s="48"/>
      <c r="D1059" s="162"/>
    </row>
    <row r="1060" spans="1:4" ht="12.75">
      <c r="A1060" s="10"/>
      <c r="C1060" s="48"/>
      <c r="D1060" s="162"/>
    </row>
    <row r="1061" spans="1:4" ht="12.75">
      <c r="A1061" s="10"/>
      <c r="C1061" s="48"/>
      <c r="D1061" s="162"/>
    </row>
    <row r="1062" spans="1:4" ht="12.75">
      <c r="A1062" s="10"/>
      <c r="C1062" s="48"/>
      <c r="D1062" s="162"/>
    </row>
    <row r="1063" spans="1:4" ht="12.75">
      <c r="A1063" s="10"/>
      <c r="C1063" s="48"/>
      <c r="D1063" s="162"/>
    </row>
    <row r="1064" spans="1:4" ht="12.75">
      <c r="A1064" s="10"/>
      <c r="C1064" s="48"/>
      <c r="D1064" s="162"/>
    </row>
    <row r="1065" spans="1:4" ht="12.75">
      <c r="A1065" s="10"/>
      <c r="C1065" s="48"/>
      <c r="D1065" s="162"/>
    </row>
    <row r="1066" spans="1:4" ht="12.75">
      <c r="A1066" s="10"/>
      <c r="C1066" s="48"/>
      <c r="D1066" s="162"/>
    </row>
    <row r="1067" spans="1:4" ht="12.75">
      <c r="A1067" s="10"/>
      <c r="C1067" s="48"/>
      <c r="D1067" s="162"/>
    </row>
    <row r="1068" spans="1:4" ht="12.75">
      <c r="A1068" s="10"/>
      <c r="C1068" s="48"/>
      <c r="D1068" s="162"/>
    </row>
    <row r="1069" spans="1:4" ht="12.75">
      <c r="A1069" s="10"/>
      <c r="C1069" s="48"/>
      <c r="D1069" s="162"/>
    </row>
    <row r="1070" spans="1:4" ht="12.75">
      <c r="A1070" s="10"/>
      <c r="C1070" s="48"/>
      <c r="D1070" s="162"/>
    </row>
    <row r="1071" spans="1:4" ht="12.75">
      <c r="A1071" s="10"/>
      <c r="C1071" s="48"/>
      <c r="D1071" s="162"/>
    </row>
    <row r="1072" spans="1:4" ht="12.75">
      <c r="A1072" s="10"/>
      <c r="C1072" s="48"/>
      <c r="D1072" s="162"/>
    </row>
    <row r="1073" spans="1:4" ht="12.75">
      <c r="A1073" s="10"/>
      <c r="C1073" s="48"/>
      <c r="D1073" s="162"/>
    </row>
    <row r="1074" spans="1:4" ht="12.75">
      <c r="A1074" s="10"/>
      <c r="C1074" s="48"/>
      <c r="D1074" s="162"/>
    </row>
    <row r="1075" spans="1:4" ht="12.75">
      <c r="A1075" s="10"/>
      <c r="C1075" s="48"/>
      <c r="D1075" s="162"/>
    </row>
    <row r="1076" spans="1:4" ht="12.75">
      <c r="A1076" s="10"/>
      <c r="C1076" s="48"/>
      <c r="D1076" s="162"/>
    </row>
    <row r="1077" spans="1:4" ht="12.75">
      <c r="A1077" s="10"/>
      <c r="C1077" s="48"/>
      <c r="D1077" s="162"/>
    </row>
    <row r="1078" spans="1:4" ht="12.75">
      <c r="A1078" s="10"/>
      <c r="C1078" s="48"/>
      <c r="D1078" s="162"/>
    </row>
    <row r="1079" spans="1:4" ht="12.75">
      <c r="A1079" s="10"/>
      <c r="C1079" s="48"/>
      <c r="D1079" s="162"/>
    </row>
    <row r="1080" spans="1:4" ht="12.75">
      <c r="A1080" s="10"/>
      <c r="C1080" s="48"/>
      <c r="D1080" s="162"/>
    </row>
    <row r="1081" spans="1:4" ht="12.75">
      <c r="A1081" s="10"/>
      <c r="C1081" s="48"/>
      <c r="D1081" s="162"/>
    </row>
    <row r="1082" spans="1:4" ht="12.75">
      <c r="A1082" s="10"/>
      <c r="C1082" s="48"/>
      <c r="D1082" s="162"/>
    </row>
    <row r="1083" spans="1:4" ht="12.75">
      <c r="A1083" s="10"/>
      <c r="C1083" s="48"/>
      <c r="D1083" s="162"/>
    </row>
    <row r="1084" spans="1:4" ht="12.75">
      <c r="A1084" s="10"/>
      <c r="C1084" s="48"/>
      <c r="D1084" s="162"/>
    </row>
    <row r="1085" spans="1:4" ht="12.75">
      <c r="A1085" s="10"/>
      <c r="C1085" s="48"/>
      <c r="D1085" s="162"/>
    </row>
    <row r="1086" spans="1:4" ht="12.75">
      <c r="A1086" s="10"/>
      <c r="C1086" s="48"/>
      <c r="D1086" s="162"/>
    </row>
    <row r="1087" spans="1:4" ht="12.75">
      <c r="A1087" s="10"/>
      <c r="C1087" s="48"/>
      <c r="D1087" s="162"/>
    </row>
    <row r="1088" spans="1:4" ht="12.75">
      <c r="A1088" s="10"/>
      <c r="C1088" s="48"/>
      <c r="D1088" s="162"/>
    </row>
    <row r="1089" spans="1:4" ht="12.75">
      <c r="A1089" s="10"/>
      <c r="C1089" s="48"/>
      <c r="D1089" s="162"/>
    </row>
    <row r="1090" spans="1:4" ht="12.75">
      <c r="A1090" s="10"/>
      <c r="C1090" s="48"/>
      <c r="D1090" s="162"/>
    </row>
    <row r="1091" spans="1:4" ht="12.75">
      <c r="A1091" s="10"/>
      <c r="C1091" s="48"/>
      <c r="D1091" s="162"/>
    </row>
    <row r="1092" spans="1:4" ht="12.75">
      <c r="A1092" s="10"/>
      <c r="C1092" s="48"/>
      <c r="D1092" s="162"/>
    </row>
    <row r="1093" spans="1:4" ht="12.75">
      <c r="A1093" s="10"/>
      <c r="C1093" s="48"/>
      <c r="D1093" s="162"/>
    </row>
    <row r="1094" spans="1:4" ht="12.75">
      <c r="A1094" s="10"/>
      <c r="C1094" s="48"/>
      <c r="D1094" s="162"/>
    </row>
    <row r="1095" spans="1:4" ht="12.75">
      <c r="A1095" s="10"/>
      <c r="C1095" s="48"/>
      <c r="D1095" s="162"/>
    </row>
    <row r="1096" spans="1:4" ht="12.75">
      <c r="A1096" s="10"/>
      <c r="C1096" s="48"/>
      <c r="D1096" s="162"/>
    </row>
    <row r="1097" spans="1:4" ht="12.75">
      <c r="A1097" s="10"/>
      <c r="C1097" s="48"/>
      <c r="D1097" s="162"/>
    </row>
    <row r="1098" spans="1:4" ht="12.75">
      <c r="A1098" s="10"/>
      <c r="C1098" s="48"/>
      <c r="D1098" s="162"/>
    </row>
    <row r="1099" spans="1:4" ht="12.75">
      <c r="A1099" s="10"/>
      <c r="C1099" s="48"/>
      <c r="D1099" s="162"/>
    </row>
    <row r="1100" spans="1:4" ht="12.75">
      <c r="A1100" s="10"/>
      <c r="C1100" s="48"/>
      <c r="D1100" s="162"/>
    </row>
    <row r="1101" spans="1:4" ht="12.75">
      <c r="A1101" s="10"/>
      <c r="C1101" s="48"/>
      <c r="D1101" s="162"/>
    </row>
    <row r="1102" spans="1:4" ht="12.75">
      <c r="A1102" s="10"/>
      <c r="C1102" s="48"/>
      <c r="D1102" s="162"/>
    </row>
    <row r="1103" spans="1:4" ht="12.75">
      <c r="A1103" s="10"/>
      <c r="C1103" s="48"/>
      <c r="D1103" s="162"/>
    </row>
    <row r="1104" spans="1:4" ht="12.75">
      <c r="A1104" s="10"/>
      <c r="C1104" s="48"/>
      <c r="D1104" s="162"/>
    </row>
    <row r="1105" spans="1:4" ht="12.75">
      <c r="A1105" s="10"/>
      <c r="C1105" s="48"/>
      <c r="D1105" s="162"/>
    </row>
    <row r="1106" spans="1:4" ht="12.75">
      <c r="A1106" s="10"/>
      <c r="C1106" s="48"/>
      <c r="D1106" s="162"/>
    </row>
    <row r="1107" spans="1:4" ht="12.75">
      <c r="A1107" s="10"/>
      <c r="C1107" s="48"/>
      <c r="D1107" s="162"/>
    </row>
    <row r="1108" spans="1:4" ht="12.75">
      <c r="A1108" s="10"/>
      <c r="C1108" s="48"/>
      <c r="D1108" s="162"/>
    </row>
    <row r="1109" spans="1:4" ht="12.75">
      <c r="A1109" s="10"/>
      <c r="C1109" s="48"/>
      <c r="D1109" s="162"/>
    </row>
    <row r="1110" spans="1:4" ht="12.75">
      <c r="A1110" s="10"/>
      <c r="C1110" s="48"/>
      <c r="D1110" s="162"/>
    </row>
    <row r="1111" spans="1:4" ht="12.75">
      <c r="A1111" s="10"/>
      <c r="C1111" s="48"/>
      <c r="D1111" s="162"/>
    </row>
    <row r="1112" spans="1:4" ht="12.75">
      <c r="A1112" s="10"/>
      <c r="C1112" s="48"/>
      <c r="D1112" s="162"/>
    </row>
    <row r="1113" spans="1:4" ht="12.75">
      <c r="A1113" s="10"/>
      <c r="C1113" s="48"/>
      <c r="D1113" s="162"/>
    </row>
  </sheetData>
  <sheetProtection/>
  <mergeCells count="67">
    <mergeCell ref="A134:D134"/>
    <mergeCell ref="A396:D396"/>
    <mergeCell ref="A513:D513"/>
    <mergeCell ref="A450:D450"/>
    <mergeCell ref="A64:D64"/>
    <mergeCell ref="A79:D79"/>
    <mergeCell ref="A88:D88"/>
    <mergeCell ref="A106:D106"/>
    <mergeCell ref="A113:D113"/>
    <mergeCell ref="A124:D124"/>
    <mergeCell ref="A5:D5"/>
    <mergeCell ref="A4:D4"/>
    <mergeCell ref="A87:D87"/>
    <mergeCell ref="A112:D112"/>
    <mergeCell ref="A201:D201"/>
    <mergeCell ref="A257:D257"/>
    <mergeCell ref="A133:D133"/>
    <mergeCell ref="A143:B143"/>
    <mergeCell ref="B123:C123"/>
    <mergeCell ref="B132:C132"/>
    <mergeCell ref="A330:D330"/>
    <mergeCell ref="A152:D152"/>
    <mergeCell ref="A329:D329"/>
    <mergeCell ref="A367:D367"/>
    <mergeCell ref="A395:D395"/>
    <mergeCell ref="B595:C595"/>
    <mergeCell ref="A404:D404"/>
    <mergeCell ref="A449:D449"/>
    <mergeCell ref="B594:C594"/>
    <mergeCell ref="B593:C593"/>
    <mergeCell ref="B200:C200"/>
    <mergeCell ref="A182:D182"/>
    <mergeCell ref="A202:D202"/>
    <mergeCell ref="A280:B280"/>
    <mergeCell ref="A144:D144"/>
    <mergeCell ref="A151:D151"/>
    <mergeCell ref="B181:C181"/>
    <mergeCell ref="A150:B150"/>
    <mergeCell ref="A237:D237"/>
    <mergeCell ref="A258:D258"/>
    <mergeCell ref="A368:D368"/>
    <mergeCell ref="A534:B534"/>
    <mergeCell ref="A544:D544"/>
    <mergeCell ref="A586:C586"/>
    <mergeCell ref="A281:D281"/>
    <mergeCell ref="A327:B327"/>
    <mergeCell ref="B521:C521"/>
    <mergeCell ref="A527:D527"/>
    <mergeCell ref="A356:D356"/>
    <mergeCell ref="A528:D528"/>
    <mergeCell ref="A435:D435"/>
    <mergeCell ref="B526:C526"/>
    <mergeCell ref="A535:D535"/>
    <mergeCell ref="A383:D383"/>
    <mergeCell ref="A401:D401"/>
    <mergeCell ref="A512:D512"/>
    <mergeCell ref="A505:D505"/>
    <mergeCell ref="A100:D100"/>
    <mergeCell ref="A587:D587"/>
    <mergeCell ref="B589:C589"/>
    <mergeCell ref="A391:D391"/>
    <mergeCell ref="B448:C448"/>
    <mergeCell ref="B393:C393"/>
    <mergeCell ref="A446:D446"/>
    <mergeCell ref="B403:C403"/>
    <mergeCell ref="A470:D470"/>
    <mergeCell ref="A522:D52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66" r:id="rId1"/>
  <headerFooter alignWithMargins="0">
    <oddFooter>&amp;CStrona &amp;P z &amp;N</oddFooter>
  </headerFooter>
  <rowBreaks count="7" manualBreakCount="7">
    <brk id="132" max="5" man="1"/>
    <brk id="328" max="5" man="1"/>
    <brk id="403" max="5" man="1"/>
    <brk id="512" max="5" man="1"/>
    <brk id="526" max="5" man="1"/>
    <brk id="543" max="5" man="1"/>
    <brk id="59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3.8515625" style="0" customWidth="1"/>
    <col min="3" max="3" width="21.28125" style="0" customWidth="1"/>
    <col min="4" max="4" width="20.421875" style="0" bestFit="1" customWidth="1"/>
    <col min="5" max="5" width="14.57421875" style="0" customWidth="1"/>
    <col min="6" max="6" width="19.8515625" style="0" customWidth="1"/>
    <col min="9" max="9" width="15.140625" style="0" customWidth="1"/>
    <col min="10" max="10" width="12.28125" style="0" customWidth="1"/>
    <col min="12" max="13" width="9.140625" style="505" customWidth="1"/>
    <col min="14" max="15" width="9.140625" style="0" customWidth="1"/>
    <col min="16" max="16" width="15.7109375" style="0" customWidth="1"/>
    <col min="17" max="17" width="15.00390625" style="0" customWidth="1"/>
    <col min="19" max="19" width="12.421875" style="0" bestFit="1" customWidth="1"/>
    <col min="20" max="20" width="20.7109375" style="12" customWidth="1"/>
    <col min="21" max="21" width="17.28125" style="12" customWidth="1"/>
    <col min="22" max="22" width="15.421875" style="0" customWidth="1"/>
    <col min="23" max="23" width="13.57421875" style="0" customWidth="1"/>
    <col min="24" max="25" width="9.140625" style="49" customWidth="1"/>
    <col min="26" max="26" width="11.28125" style="49" bestFit="1" customWidth="1"/>
    <col min="27" max="27" width="9.140625" style="49" customWidth="1"/>
  </cols>
  <sheetData>
    <row r="1" spans="1:27" s="1" customFormat="1" ht="18.75" thickBot="1">
      <c r="A1" s="190" t="s">
        <v>1342</v>
      </c>
      <c r="D1" s="191"/>
      <c r="G1" s="192"/>
      <c r="H1" s="2"/>
      <c r="L1" s="494"/>
      <c r="M1" s="494"/>
      <c r="T1" s="2"/>
      <c r="U1" s="2"/>
      <c r="X1" s="2"/>
      <c r="Y1" s="2"/>
      <c r="Z1" s="2"/>
      <c r="AA1" s="2"/>
    </row>
    <row r="2" spans="1:27" s="1" customFormat="1" ht="23.25" customHeight="1" thickBot="1">
      <c r="A2" s="680" t="s">
        <v>882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3"/>
    </row>
    <row r="3" spans="1:27" s="6" customFormat="1" ht="18" customHeight="1">
      <c r="A3" s="684" t="s">
        <v>12</v>
      </c>
      <c r="B3" s="674" t="s">
        <v>883</v>
      </c>
      <c r="C3" s="674" t="s">
        <v>884</v>
      </c>
      <c r="D3" s="674" t="s">
        <v>885</v>
      </c>
      <c r="E3" s="674" t="s">
        <v>886</v>
      </c>
      <c r="F3" s="674" t="s">
        <v>887</v>
      </c>
      <c r="G3" s="674" t="s">
        <v>888</v>
      </c>
      <c r="H3" s="674" t="s">
        <v>889</v>
      </c>
      <c r="I3" s="674" t="s">
        <v>890</v>
      </c>
      <c r="J3" s="674" t="s">
        <v>891</v>
      </c>
      <c r="K3" s="674" t="s">
        <v>892</v>
      </c>
      <c r="L3" s="677" t="s">
        <v>893</v>
      </c>
      <c r="M3" s="677" t="s">
        <v>894</v>
      </c>
      <c r="N3" s="674" t="s">
        <v>895</v>
      </c>
      <c r="O3" s="674" t="s">
        <v>896</v>
      </c>
      <c r="P3" s="674" t="s">
        <v>897</v>
      </c>
      <c r="Q3" s="674" t="s">
        <v>898</v>
      </c>
      <c r="R3" s="674" t="s">
        <v>899</v>
      </c>
      <c r="S3" s="674"/>
      <c r="T3" s="674" t="s">
        <v>900</v>
      </c>
      <c r="U3" s="674"/>
      <c r="V3" s="674" t="s">
        <v>901</v>
      </c>
      <c r="W3" s="674"/>
      <c r="X3" s="687" t="s">
        <v>1349</v>
      </c>
      <c r="Y3" s="688"/>
      <c r="Z3" s="688"/>
      <c r="AA3" s="689"/>
    </row>
    <row r="4" spans="1:27" s="6" customFormat="1" ht="24" customHeight="1">
      <c r="A4" s="68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8"/>
      <c r="M4" s="678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90"/>
      <c r="Y4" s="691"/>
      <c r="Z4" s="691"/>
      <c r="AA4" s="692"/>
    </row>
    <row r="5" spans="1:27" s="6" customFormat="1" ht="42" customHeight="1" thickBot="1">
      <c r="A5" s="686"/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9"/>
      <c r="M5" s="679"/>
      <c r="N5" s="676"/>
      <c r="O5" s="676"/>
      <c r="P5" s="676"/>
      <c r="Q5" s="676"/>
      <c r="R5" s="189" t="s">
        <v>902</v>
      </c>
      <c r="S5" s="189" t="s">
        <v>903</v>
      </c>
      <c r="T5" s="189" t="s">
        <v>904</v>
      </c>
      <c r="U5" s="189" t="s">
        <v>905</v>
      </c>
      <c r="V5" s="189" t="s">
        <v>904</v>
      </c>
      <c r="W5" s="189" t="s">
        <v>905</v>
      </c>
      <c r="X5" s="193" t="s">
        <v>906</v>
      </c>
      <c r="Y5" s="193" t="s">
        <v>907</v>
      </c>
      <c r="Z5" s="193" t="s">
        <v>908</v>
      </c>
      <c r="AA5" s="194" t="s">
        <v>909</v>
      </c>
    </row>
    <row r="6" spans="1:27" s="1" customFormat="1" ht="18.75" customHeight="1">
      <c r="A6" s="660" t="s">
        <v>910</v>
      </c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4"/>
    </row>
    <row r="7" spans="1:27" s="6" customFormat="1" ht="42.75" customHeight="1">
      <c r="A7" s="24">
        <v>1</v>
      </c>
      <c r="B7" s="198" t="s">
        <v>911</v>
      </c>
      <c r="C7" s="198" t="s">
        <v>912</v>
      </c>
      <c r="D7" s="24" t="s">
        <v>913</v>
      </c>
      <c r="E7" s="24" t="s">
        <v>914</v>
      </c>
      <c r="F7" s="198" t="s">
        <v>915</v>
      </c>
      <c r="G7" s="198">
        <v>1582</v>
      </c>
      <c r="H7" s="198">
        <v>2009</v>
      </c>
      <c r="I7" s="24" t="s">
        <v>916</v>
      </c>
      <c r="J7" s="493" t="s">
        <v>1215</v>
      </c>
      <c r="K7" s="198">
        <v>5</v>
      </c>
      <c r="L7" s="51"/>
      <c r="M7" s="281">
        <v>1920</v>
      </c>
      <c r="N7" s="198" t="s">
        <v>139</v>
      </c>
      <c r="O7" s="198">
        <v>89159</v>
      </c>
      <c r="P7" s="198" t="s">
        <v>917</v>
      </c>
      <c r="Q7" s="275">
        <v>19400</v>
      </c>
      <c r="R7" s="198" t="s">
        <v>918</v>
      </c>
      <c r="S7" s="276"/>
      <c r="T7" s="277">
        <v>43681</v>
      </c>
      <c r="U7" s="277">
        <v>44046</v>
      </c>
      <c r="V7" s="277">
        <v>43681</v>
      </c>
      <c r="W7" s="277">
        <v>44046</v>
      </c>
      <c r="X7" s="23" t="s">
        <v>2</v>
      </c>
      <c r="Y7" s="23" t="s">
        <v>2</v>
      </c>
      <c r="Z7" s="480" t="s">
        <v>2</v>
      </c>
      <c r="AA7" s="273" t="s">
        <v>2</v>
      </c>
    </row>
    <row r="8" spans="1:27" s="6" customFormat="1" ht="42.75" customHeight="1" thickBot="1">
      <c r="A8" s="40">
        <v>2</v>
      </c>
      <c r="B8" s="482" t="s">
        <v>1061</v>
      </c>
      <c r="C8" s="482" t="s">
        <v>1062</v>
      </c>
      <c r="D8" s="40" t="s">
        <v>1063</v>
      </c>
      <c r="E8" s="40" t="s">
        <v>1064</v>
      </c>
      <c r="F8" s="482" t="s">
        <v>915</v>
      </c>
      <c r="G8" s="482">
        <v>1560</v>
      </c>
      <c r="H8" s="482">
        <v>2006</v>
      </c>
      <c r="I8" s="40" t="s">
        <v>1216</v>
      </c>
      <c r="J8" s="483" t="s">
        <v>1065</v>
      </c>
      <c r="K8" s="482">
        <v>5</v>
      </c>
      <c r="L8" s="495">
        <v>611</v>
      </c>
      <c r="M8" s="496">
        <v>1880</v>
      </c>
      <c r="N8" s="40" t="s">
        <v>139</v>
      </c>
      <c r="O8" s="482">
        <v>105000</v>
      </c>
      <c r="P8" s="482"/>
      <c r="Q8" s="484">
        <v>10100</v>
      </c>
      <c r="R8" s="482"/>
      <c r="S8" s="485"/>
      <c r="T8" s="486" t="s">
        <v>1066</v>
      </c>
      <c r="U8" s="486" t="s">
        <v>1067</v>
      </c>
      <c r="V8" s="486" t="s">
        <v>1066</v>
      </c>
      <c r="W8" s="486" t="s">
        <v>1067</v>
      </c>
      <c r="X8" s="67" t="s">
        <v>2</v>
      </c>
      <c r="Y8" s="67" t="s">
        <v>2</v>
      </c>
      <c r="Z8" s="67" t="s">
        <v>2</v>
      </c>
      <c r="AA8" s="487" t="s">
        <v>2</v>
      </c>
    </row>
    <row r="9" spans="1:27" s="1" customFormat="1" ht="18.75" customHeight="1" thickBot="1">
      <c r="A9" s="666" t="s">
        <v>919</v>
      </c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2"/>
    </row>
    <row r="10" spans="1:27" s="6" customFormat="1" ht="42.75" customHeight="1">
      <c r="A10" s="27">
        <v>1</v>
      </c>
      <c r="B10" s="488" t="s">
        <v>920</v>
      </c>
      <c r="C10" s="488" t="s">
        <v>921</v>
      </c>
      <c r="D10" s="488" t="s">
        <v>922</v>
      </c>
      <c r="E10" s="488" t="s">
        <v>923</v>
      </c>
      <c r="F10" s="488" t="s">
        <v>924</v>
      </c>
      <c r="G10" s="488">
        <v>2200</v>
      </c>
      <c r="H10" s="488">
        <v>2011</v>
      </c>
      <c r="I10" s="27"/>
      <c r="J10" s="27" t="s">
        <v>348</v>
      </c>
      <c r="K10" s="488">
        <v>2</v>
      </c>
      <c r="L10" s="497"/>
      <c r="M10" s="498">
        <v>6000</v>
      </c>
      <c r="N10" s="488" t="s">
        <v>223</v>
      </c>
      <c r="O10" s="27"/>
      <c r="P10" s="488" t="s">
        <v>925</v>
      </c>
      <c r="Q10" s="488"/>
      <c r="R10" s="27"/>
      <c r="S10" s="27"/>
      <c r="T10" s="118" t="s">
        <v>1001</v>
      </c>
      <c r="U10" s="118" t="s">
        <v>992</v>
      </c>
      <c r="V10" s="118"/>
      <c r="W10" s="118"/>
      <c r="X10" s="34" t="s">
        <v>2</v>
      </c>
      <c r="Y10" s="34" t="s">
        <v>2</v>
      </c>
      <c r="Z10" s="481"/>
      <c r="AA10" s="481"/>
    </row>
    <row r="11" spans="1:27" s="6" customFormat="1" ht="42.75" customHeight="1">
      <c r="A11" s="24">
        <v>2</v>
      </c>
      <c r="B11" s="198" t="s">
        <v>926</v>
      </c>
      <c r="C11" s="198" t="s">
        <v>927</v>
      </c>
      <c r="D11" s="198" t="s">
        <v>928</v>
      </c>
      <c r="E11" s="198" t="s">
        <v>929</v>
      </c>
      <c r="F11" s="198" t="s">
        <v>930</v>
      </c>
      <c r="G11" s="198">
        <v>3120</v>
      </c>
      <c r="H11" s="198">
        <v>2006</v>
      </c>
      <c r="I11" s="24"/>
      <c r="J11" s="24" t="s">
        <v>931</v>
      </c>
      <c r="K11" s="198">
        <v>1</v>
      </c>
      <c r="L11" s="51"/>
      <c r="M11" s="281"/>
      <c r="N11" s="198" t="s">
        <v>223</v>
      </c>
      <c r="O11" s="24"/>
      <c r="P11" s="198" t="s">
        <v>925</v>
      </c>
      <c r="Q11" s="198"/>
      <c r="R11" s="24"/>
      <c r="S11" s="24"/>
      <c r="T11" s="113" t="s">
        <v>1002</v>
      </c>
      <c r="U11" s="113" t="s">
        <v>993</v>
      </c>
      <c r="V11" s="113"/>
      <c r="W11" s="113"/>
      <c r="X11" s="23" t="s">
        <v>2</v>
      </c>
      <c r="Y11" s="23" t="s">
        <v>2</v>
      </c>
      <c r="Z11" s="273"/>
      <c r="AA11" s="273"/>
    </row>
    <row r="12" spans="1:27" s="6" customFormat="1" ht="42.75" customHeight="1">
      <c r="A12" s="27">
        <v>3</v>
      </c>
      <c r="B12" s="198" t="s">
        <v>933</v>
      </c>
      <c r="C12" s="198" t="s">
        <v>934</v>
      </c>
      <c r="D12" s="198">
        <v>7054</v>
      </c>
      <c r="E12" s="198" t="s">
        <v>935</v>
      </c>
      <c r="F12" s="198" t="s">
        <v>936</v>
      </c>
      <c r="G12" s="198"/>
      <c r="H12" s="198">
        <v>1981</v>
      </c>
      <c r="I12" s="24"/>
      <c r="J12" s="24" t="s">
        <v>937</v>
      </c>
      <c r="K12" s="198"/>
      <c r="L12" s="51"/>
      <c r="M12" s="281">
        <v>6000</v>
      </c>
      <c r="N12" s="198" t="s">
        <v>223</v>
      </c>
      <c r="O12" s="24"/>
      <c r="P12" s="198" t="s">
        <v>925</v>
      </c>
      <c r="Q12" s="198"/>
      <c r="R12" s="24"/>
      <c r="S12" s="24"/>
      <c r="T12" s="113" t="s">
        <v>932</v>
      </c>
      <c r="U12" s="113" t="s">
        <v>1003</v>
      </c>
      <c r="V12" s="113"/>
      <c r="W12" s="113"/>
      <c r="X12" s="23" t="s">
        <v>2</v>
      </c>
      <c r="Y12" s="273"/>
      <c r="Z12" s="273"/>
      <c r="AA12" s="273"/>
    </row>
    <row r="13" spans="1:27" s="6" customFormat="1" ht="42.75" customHeight="1">
      <c r="A13" s="24">
        <v>4</v>
      </c>
      <c r="B13" s="198" t="s">
        <v>936</v>
      </c>
      <c r="C13" s="198" t="s">
        <v>938</v>
      </c>
      <c r="D13" s="198">
        <v>4628</v>
      </c>
      <c r="E13" s="198" t="s">
        <v>939</v>
      </c>
      <c r="F13" s="198" t="s">
        <v>936</v>
      </c>
      <c r="G13" s="198"/>
      <c r="H13" s="198">
        <v>1995</v>
      </c>
      <c r="I13" s="24"/>
      <c r="J13" s="24" t="s">
        <v>937</v>
      </c>
      <c r="K13" s="198"/>
      <c r="L13" s="51"/>
      <c r="M13" s="281">
        <v>4500</v>
      </c>
      <c r="N13" s="198" t="s">
        <v>223</v>
      </c>
      <c r="O13" s="24"/>
      <c r="P13" s="198" t="s">
        <v>925</v>
      </c>
      <c r="Q13" s="198"/>
      <c r="R13" s="24"/>
      <c r="S13" s="24"/>
      <c r="T13" s="113" t="s">
        <v>932</v>
      </c>
      <c r="U13" s="113" t="s">
        <v>1003</v>
      </c>
      <c r="V13" s="113"/>
      <c r="W13" s="113"/>
      <c r="X13" s="23" t="s">
        <v>2</v>
      </c>
      <c r="Y13" s="273"/>
      <c r="Z13" s="273"/>
      <c r="AA13" s="273"/>
    </row>
    <row r="14" spans="1:27" s="6" customFormat="1" ht="42.75" customHeight="1">
      <c r="A14" s="27">
        <v>5</v>
      </c>
      <c r="B14" s="198" t="s">
        <v>933</v>
      </c>
      <c r="C14" s="198" t="s">
        <v>934</v>
      </c>
      <c r="D14" s="198">
        <v>7101</v>
      </c>
      <c r="E14" s="164" t="s">
        <v>940</v>
      </c>
      <c r="F14" s="198" t="s">
        <v>936</v>
      </c>
      <c r="G14" s="198"/>
      <c r="H14" s="198">
        <v>1981</v>
      </c>
      <c r="I14" s="24"/>
      <c r="J14" s="24" t="s">
        <v>937</v>
      </c>
      <c r="K14" s="198"/>
      <c r="L14" s="51"/>
      <c r="M14" s="281">
        <v>6000</v>
      </c>
      <c r="N14" s="198" t="s">
        <v>223</v>
      </c>
      <c r="O14" s="24"/>
      <c r="P14" s="198" t="s">
        <v>925</v>
      </c>
      <c r="Q14" s="198"/>
      <c r="R14" s="24"/>
      <c r="S14" s="24"/>
      <c r="T14" s="113" t="s">
        <v>932</v>
      </c>
      <c r="U14" s="113" t="s">
        <v>1003</v>
      </c>
      <c r="V14" s="113"/>
      <c r="W14" s="113"/>
      <c r="X14" s="23" t="s">
        <v>2</v>
      </c>
      <c r="Y14" s="273"/>
      <c r="Z14" s="273"/>
      <c r="AA14" s="273"/>
    </row>
    <row r="15" spans="1:27" s="6" customFormat="1" ht="42.75" customHeight="1">
      <c r="A15" s="24">
        <v>6</v>
      </c>
      <c r="B15" s="198" t="s">
        <v>941</v>
      </c>
      <c r="C15" s="198" t="s">
        <v>942</v>
      </c>
      <c r="D15" s="198">
        <v>624068</v>
      </c>
      <c r="E15" s="198" t="s">
        <v>943</v>
      </c>
      <c r="F15" s="198" t="s">
        <v>930</v>
      </c>
      <c r="G15" s="198">
        <v>4562</v>
      </c>
      <c r="H15" s="198">
        <v>1988</v>
      </c>
      <c r="I15" s="24"/>
      <c r="J15" s="24" t="s">
        <v>944</v>
      </c>
      <c r="K15" s="198">
        <v>1</v>
      </c>
      <c r="L15" s="51"/>
      <c r="M15" s="51"/>
      <c r="N15" s="198" t="s">
        <v>223</v>
      </c>
      <c r="O15" s="24"/>
      <c r="P15" s="198" t="s">
        <v>925</v>
      </c>
      <c r="Q15" s="198"/>
      <c r="R15" s="24"/>
      <c r="S15" s="24"/>
      <c r="T15" s="113" t="s">
        <v>932</v>
      </c>
      <c r="U15" s="113" t="s">
        <v>1003</v>
      </c>
      <c r="V15" s="113"/>
      <c r="W15" s="113"/>
      <c r="X15" s="23" t="s">
        <v>2</v>
      </c>
      <c r="Y15" s="23" t="s">
        <v>2</v>
      </c>
      <c r="Z15" s="273"/>
      <c r="AA15" s="273"/>
    </row>
    <row r="16" spans="1:27" s="6" customFormat="1" ht="42.75" customHeight="1">
      <c r="A16" s="27">
        <v>7</v>
      </c>
      <c r="B16" s="198" t="s">
        <v>941</v>
      </c>
      <c r="C16" s="198">
        <v>3512</v>
      </c>
      <c r="D16" s="198">
        <v>114948</v>
      </c>
      <c r="E16" s="198" t="s">
        <v>945</v>
      </c>
      <c r="F16" s="198" t="s">
        <v>930</v>
      </c>
      <c r="G16" s="198">
        <v>2502</v>
      </c>
      <c r="H16" s="198">
        <v>1997</v>
      </c>
      <c r="I16" s="24"/>
      <c r="J16" s="24" t="s">
        <v>944</v>
      </c>
      <c r="K16" s="198">
        <v>1</v>
      </c>
      <c r="L16" s="51"/>
      <c r="M16" s="51"/>
      <c r="N16" s="198" t="s">
        <v>223</v>
      </c>
      <c r="O16" s="24"/>
      <c r="P16" s="198" t="s">
        <v>925</v>
      </c>
      <c r="Q16" s="198"/>
      <c r="R16" s="24"/>
      <c r="S16" s="24"/>
      <c r="T16" s="113" t="s">
        <v>1004</v>
      </c>
      <c r="U16" s="113" t="s">
        <v>994</v>
      </c>
      <c r="V16" s="113"/>
      <c r="W16" s="113"/>
      <c r="X16" s="23" t="s">
        <v>2</v>
      </c>
      <c r="Y16" s="23" t="s">
        <v>2</v>
      </c>
      <c r="Z16" s="273"/>
      <c r="AA16" s="273"/>
    </row>
    <row r="17" spans="1:27" s="6" customFormat="1" ht="42.75" customHeight="1">
      <c r="A17" s="24">
        <v>8</v>
      </c>
      <c r="B17" s="198" t="s">
        <v>946</v>
      </c>
      <c r="C17" s="198" t="s">
        <v>947</v>
      </c>
      <c r="D17" s="198" t="s">
        <v>948</v>
      </c>
      <c r="E17" s="198" t="s">
        <v>949</v>
      </c>
      <c r="F17" s="198" t="s">
        <v>930</v>
      </c>
      <c r="G17" s="198">
        <v>3202</v>
      </c>
      <c r="H17" s="198">
        <v>2014</v>
      </c>
      <c r="I17" s="24"/>
      <c r="J17" s="24" t="s">
        <v>950</v>
      </c>
      <c r="K17" s="198">
        <v>2</v>
      </c>
      <c r="L17" s="51"/>
      <c r="M17" s="51"/>
      <c r="N17" s="198" t="s">
        <v>223</v>
      </c>
      <c r="O17" s="24">
        <v>105</v>
      </c>
      <c r="P17" s="198" t="s">
        <v>925</v>
      </c>
      <c r="Q17" s="198"/>
      <c r="R17" s="24"/>
      <c r="S17" s="24"/>
      <c r="T17" s="113" t="s">
        <v>1005</v>
      </c>
      <c r="U17" s="113" t="s">
        <v>995</v>
      </c>
      <c r="V17" s="113"/>
      <c r="W17" s="113"/>
      <c r="X17" s="23" t="s">
        <v>2</v>
      </c>
      <c r="Y17" s="273" t="s">
        <v>2</v>
      </c>
      <c r="Z17" s="273"/>
      <c r="AA17" s="273"/>
    </row>
    <row r="18" spans="1:27" s="6" customFormat="1" ht="42.75" customHeight="1">
      <c r="A18" s="27">
        <v>9</v>
      </c>
      <c r="B18" s="24" t="s">
        <v>951</v>
      </c>
      <c r="C18" s="24" t="s">
        <v>952</v>
      </c>
      <c r="D18" s="24" t="s">
        <v>953</v>
      </c>
      <c r="E18" s="24" t="s">
        <v>923</v>
      </c>
      <c r="F18" s="24" t="s">
        <v>954</v>
      </c>
      <c r="G18" s="198"/>
      <c r="H18" s="198">
        <v>2014</v>
      </c>
      <c r="I18" s="24"/>
      <c r="J18" s="24"/>
      <c r="K18" s="198"/>
      <c r="L18" s="51"/>
      <c r="M18" s="51">
        <v>3156</v>
      </c>
      <c r="N18" s="24" t="s">
        <v>223</v>
      </c>
      <c r="O18" s="24"/>
      <c r="P18" s="198"/>
      <c r="Q18" s="198"/>
      <c r="R18" s="24"/>
      <c r="S18" s="24"/>
      <c r="T18" s="113" t="s">
        <v>1005</v>
      </c>
      <c r="U18" s="113" t="s">
        <v>995</v>
      </c>
      <c r="V18" s="113"/>
      <c r="W18" s="113"/>
      <c r="X18" s="23" t="s">
        <v>2</v>
      </c>
      <c r="Y18" s="23" t="s">
        <v>2</v>
      </c>
      <c r="Z18" s="273"/>
      <c r="AA18" s="273"/>
    </row>
    <row r="19" spans="1:27" s="6" customFormat="1" ht="42.75" customHeight="1">
      <c r="A19" s="24">
        <v>10</v>
      </c>
      <c r="B19" s="24" t="s">
        <v>955</v>
      </c>
      <c r="C19" s="24" t="s">
        <v>956</v>
      </c>
      <c r="D19" s="24" t="s">
        <v>957</v>
      </c>
      <c r="E19" s="24" t="s">
        <v>958</v>
      </c>
      <c r="F19" s="24" t="s">
        <v>959</v>
      </c>
      <c r="G19" s="198">
        <v>2179</v>
      </c>
      <c r="H19" s="198">
        <v>2006</v>
      </c>
      <c r="I19" s="24" t="s">
        <v>960</v>
      </c>
      <c r="J19" s="24" t="s">
        <v>931</v>
      </c>
      <c r="K19" s="198">
        <v>2</v>
      </c>
      <c r="L19" s="51"/>
      <c r="M19" s="51">
        <v>3300</v>
      </c>
      <c r="N19" s="24" t="s">
        <v>223</v>
      </c>
      <c r="O19" s="24"/>
      <c r="P19" s="198"/>
      <c r="Q19" s="198"/>
      <c r="R19" s="24"/>
      <c r="S19" s="24"/>
      <c r="T19" s="113" t="s">
        <v>1006</v>
      </c>
      <c r="U19" s="113" t="s">
        <v>996</v>
      </c>
      <c r="V19" s="274" t="s">
        <v>961</v>
      </c>
      <c r="W19" s="113"/>
      <c r="X19" s="549" t="s">
        <v>2</v>
      </c>
      <c r="Y19" s="549" t="s">
        <v>2</v>
      </c>
      <c r="Z19" s="549"/>
      <c r="AA19" s="549" t="s">
        <v>2</v>
      </c>
    </row>
    <row r="20" spans="1:27" s="6" customFormat="1" ht="42.75" customHeight="1">
      <c r="A20" s="27">
        <v>11</v>
      </c>
      <c r="B20" s="24" t="s">
        <v>962</v>
      </c>
      <c r="C20" s="24" t="s">
        <v>963</v>
      </c>
      <c r="D20" s="24" t="s">
        <v>964</v>
      </c>
      <c r="E20" s="24" t="s">
        <v>965</v>
      </c>
      <c r="F20" s="24" t="s">
        <v>966</v>
      </c>
      <c r="G20" s="198" t="s">
        <v>303</v>
      </c>
      <c r="H20" s="198">
        <v>2015</v>
      </c>
      <c r="I20" s="24"/>
      <c r="J20" s="24" t="s">
        <v>1007</v>
      </c>
      <c r="K20" s="198"/>
      <c r="L20" s="51">
        <v>2500</v>
      </c>
      <c r="M20" s="51">
        <v>3400</v>
      </c>
      <c r="N20" s="24" t="s">
        <v>223</v>
      </c>
      <c r="O20" s="24"/>
      <c r="P20" s="198"/>
      <c r="Q20" s="198"/>
      <c r="R20" s="24"/>
      <c r="S20" s="24"/>
      <c r="T20" s="113" t="s">
        <v>1008</v>
      </c>
      <c r="U20" s="113" t="s">
        <v>997</v>
      </c>
      <c r="V20" s="274" t="s">
        <v>961</v>
      </c>
      <c r="W20" s="113"/>
      <c r="X20" s="549" t="s">
        <v>2</v>
      </c>
      <c r="Y20" s="549"/>
      <c r="Z20" s="549"/>
      <c r="AA20" s="549"/>
    </row>
    <row r="21" spans="1:27" s="6" customFormat="1" ht="42.75" customHeight="1">
      <c r="A21" s="24">
        <v>12</v>
      </c>
      <c r="B21" s="24" t="s">
        <v>967</v>
      </c>
      <c r="C21" s="24" t="s">
        <v>968</v>
      </c>
      <c r="D21" s="52" t="s">
        <v>1153</v>
      </c>
      <c r="E21" s="24" t="s">
        <v>969</v>
      </c>
      <c r="F21" s="24" t="s">
        <v>970</v>
      </c>
      <c r="G21" s="198" t="s">
        <v>303</v>
      </c>
      <c r="H21" s="198">
        <v>2017</v>
      </c>
      <c r="I21" s="24" t="s">
        <v>971</v>
      </c>
      <c r="J21" s="24"/>
      <c r="K21" s="198"/>
      <c r="L21" s="51">
        <v>6000</v>
      </c>
      <c r="M21" s="51">
        <v>8640</v>
      </c>
      <c r="N21" s="24" t="s">
        <v>223</v>
      </c>
      <c r="O21" s="24"/>
      <c r="P21" s="198"/>
      <c r="Q21" s="198"/>
      <c r="R21" s="24"/>
      <c r="S21" s="24"/>
      <c r="T21" s="113" t="s">
        <v>1009</v>
      </c>
      <c r="U21" s="113" t="s">
        <v>998</v>
      </c>
      <c r="V21" s="199"/>
      <c r="W21" s="113"/>
      <c r="X21" s="549" t="s">
        <v>2</v>
      </c>
      <c r="Y21" s="549"/>
      <c r="Z21" s="549"/>
      <c r="AA21" s="549"/>
    </row>
    <row r="22" spans="1:27" s="6" customFormat="1" ht="24.75" customHeight="1">
      <c r="A22" s="27">
        <v>13</v>
      </c>
      <c r="B22" s="24" t="s">
        <v>1061</v>
      </c>
      <c r="C22" s="198" t="s">
        <v>972</v>
      </c>
      <c r="D22" s="24" t="s">
        <v>973</v>
      </c>
      <c r="E22" s="24" t="s">
        <v>974</v>
      </c>
      <c r="F22" s="198" t="s">
        <v>975</v>
      </c>
      <c r="G22" s="198"/>
      <c r="H22" s="198">
        <v>2006</v>
      </c>
      <c r="I22" s="197"/>
      <c r="J22" s="198" t="s">
        <v>976</v>
      </c>
      <c r="K22" s="198">
        <v>5</v>
      </c>
      <c r="L22" s="499"/>
      <c r="M22" s="281">
        <v>1880</v>
      </c>
      <c r="N22" s="24" t="s">
        <v>223</v>
      </c>
      <c r="O22" s="198"/>
      <c r="P22" s="198"/>
      <c r="Q22" s="198"/>
      <c r="R22" s="198"/>
      <c r="S22" s="198"/>
      <c r="T22" s="113" t="s">
        <v>932</v>
      </c>
      <c r="U22" s="113" t="s">
        <v>1003</v>
      </c>
      <c r="V22" s="113"/>
      <c r="W22" s="113"/>
      <c r="X22" s="113" t="s">
        <v>2</v>
      </c>
      <c r="Y22" s="113" t="s">
        <v>2</v>
      </c>
      <c r="Z22" s="273"/>
      <c r="AA22" s="273"/>
    </row>
    <row r="23" spans="1:27" s="6" customFormat="1" ht="36" customHeight="1" thickBot="1">
      <c r="A23" s="24">
        <v>14</v>
      </c>
      <c r="B23" s="40" t="s">
        <v>1146</v>
      </c>
      <c r="C23" s="482" t="s">
        <v>1147</v>
      </c>
      <c r="D23" s="40" t="s">
        <v>1148</v>
      </c>
      <c r="E23" s="40" t="s">
        <v>1149</v>
      </c>
      <c r="F23" s="482" t="s">
        <v>930</v>
      </c>
      <c r="G23" s="482">
        <v>3387</v>
      </c>
      <c r="H23" s="482">
        <v>2017</v>
      </c>
      <c r="I23" s="489"/>
      <c r="J23" s="482" t="s">
        <v>1150</v>
      </c>
      <c r="K23" s="482">
        <v>2</v>
      </c>
      <c r="L23" s="500"/>
      <c r="M23" s="496"/>
      <c r="N23" s="24" t="s">
        <v>223</v>
      </c>
      <c r="O23" s="482"/>
      <c r="P23" s="482"/>
      <c r="Q23" s="482"/>
      <c r="R23" s="482"/>
      <c r="S23" s="482"/>
      <c r="T23" s="189" t="s">
        <v>1151</v>
      </c>
      <c r="U23" s="189" t="s">
        <v>1152</v>
      </c>
      <c r="V23" s="490" t="s">
        <v>961</v>
      </c>
      <c r="W23" s="189"/>
      <c r="X23" s="189" t="s">
        <v>2</v>
      </c>
      <c r="Y23" s="189" t="s">
        <v>2</v>
      </c>
      <c r="Z23" s="487"/>
      <c r="AA23" s="487"/>
    </row>
    <row r="24" spans="1:27" s="1" customFormat="1" ht="18.75" customHeight="1" thickBot="1">
      <c r="A24" s="666" t="s">
        <v>977</v>
      </c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2"/>
    </row>
    <row r="25" spans="1:27" s="2" customFormat="1" ht="42.75" customHeight="1">
      <c r="A25" s="491">
        <v>1</v>
      </c>
      <c r="B25" s="25" t="s">
        <v>978</v>
      </c>
      <c r="C25" s="25" t="s">
        <v>979</v>
      </c>
      <c r="D25" s="25" t="s">
        <v>980</v>
      </c>
      <c r="E25" s="25" t="s">
        <v>981</v>
      </c>
      <c r="F25" s="25" t="s">
        <v>982</v>
      </c>
      <c r="G25" s="25">
        <v>1.149</v>
      </c>
      <c r="H25" s="25">
        <v>1999</v>
      </c>
      <c r="I25" s="25" t="s">
        <v>983</v>
      </c>
      <c r="J25" s="25" t="s">
        <v>1166</v>
      </c>
      <c r="K25" s="25">
        <v>5</v>
      </c>
      <c r="L25" s="501" t="s">
        <v>984</v>
      </c>
      <c r="M25" s="502">
        <v>1600</v>
      </c>
      <c r="N25" s="25" t="s">
        <v>223</v>
      </c>
      <c r="O25" s="25">
        <v>137151</v>
      </c>
      <c r="P25" s="25" t="s">
        <v>985</v>
      </c>
      <c r="Q25" s="492">
        <v>3800</v>
      </c>
      <c r="R25" s="25"/>
      <c r="S25" s="57"/>
      <c r="T25" s="287" t="s">
        <v>1010</v>
      </c>
      <c r="U25" s="287" t="s">
        <v>999</v>
      </c>
      <c r="V25" s="287" t="s">
        <v>1010</v>
      </c>
      <c r="W25" s="287" t="s">
        <v>999</v>
      </c>
      <c r="X25" s="550" t="s">
        <v>2</v>
      </c>
      <c r="Y25" s="550" t="s">
        <v>2</v>
      </c>
      <c r="Z25" s="550" t="s">
        <v>2</v>
      </c>
      <c r="AA25" s="551"/>
    </row>
    <row r="26" spans="1:27" s="2" customFormat="1" ht="42.75" customHeight="1" thickBot="1">
      <c r="A26" s="92">
        <v>2</v>
      </c>
      <c r="B26" s="200" t="s">
        <v>986</v>
      </c>
      <c r="C26" s="200" t="s">
        <v>987</v>
      </c>
      <c r="D26" s="200" t="s">
        <v>988</v>
      </c>
      <c r="E26" s="200" t="s">
        <v>989</v>
      </c>
      <c r="F26" s="200" t="s">
        <v>982</v>
      </c>
      <c r="G26" s="200">
        <v>1591</v>
      </c>
      <c r="H26" s="200">
        <v>2013</v>
      </c>
      <c r="I26" s="200" t="s">
        <v>990</v>
      </c>
      <c r="J26" s="200" t="s">
        <v>991</v>
      </c>
      <c r="K26" s="200">
        <v>5</v>
      </c>
      <c r="L26" s="503">
        <v>530</v>
      </c>
      <c r="M26" s="504">
        <v>1710</v>
      </c>
      <c r="N26" s="200" t="s">
        <v>223</v>
      </c>
      <c r="O26" s="200">
        <v>22425</v>
      </c>
      <c r="P26" s="200"/>
      <c r="Q26" s="201">
        <v>32000</v>
      </c>
      <c r="R26" s="95"/>
      <c r="S26" s="202"/>
      <c r="T26" s="14" t="s">
        <v>1011</v>
      </c>
      <c r="U26" s="14" t="s">
        <v>1000</v>
      </c>
      <c r="V26" s="14" t="s">
        <v>1011</v>
      </c>
      <c r="W26" s="14" t="s">
        <v>1000</v>
      </c>
      <c r="X26" s="552" t="s">
        <v>2</v>
      </c>
      <c r="Y26" s="552" t="s">
        <v>2</v>
      </c>
      <c r="Z26" s="553" t="s">
        <v>2</v>
      </c>
      <c r="AA26" s="554" t="s">
        <v>2</v>
      </c>
    </row>
  </sheetData>
  <sheetProtection/>
  <mergeCells count="26">
    <mergeCell ref="G3:G5"/>
    <mergeCell ref="H3:H5"/>
    <mergeCell ref="J3:J5"/>
    <mergeCell ref="K3:K5"/>
    <mergeCell ref="A9:AA9"/>
    <mergeCell ref="A24:AA24"/>
    <mergeCell ref="A6:AA6"/>
    <mergeCell ref="N3:N5"/>
    <mergeCell ref="O3:O5"/>
    <mergeCell ref="P3:P5"/>
    <mergeCell ref="A2:L2"/>
    <mergeCell ref="M2:AA2"/>
    <mergeCell ref="A3:A5"/>
    <mergeCell ref="B3:B5"/>
    <mergeCell ref="C3:C5"/>
    <mergeCell ref="D3:D5"/>
    <mergeCell ref="V3:W4"/>
    <mergeCell ref="X3:AA4"/>
    <mergeCell ref="E3:E5"/>
    <mergeCell ref="F3:F5"/>
    <mergeCell ref="Q3:Q5"/>
    <mergeCell ref="R3:S4"/>
    <mergeCell ref="T3:U4"/>
    <mergeCell ref="I3:I5"/>
    <mergeCell ref="L3:L5"/>
    <mergeCell ref="M3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2" max="2" width="28.28125" style="0" customWidth="1"/>
    <col min="3" max="3" width="16.140625" style="0" bestFit="1" customWidth="1"/>
    <col min="4" max="4" width="38.421875" style="0" customWidth="1"/>
    <col min="5" max="5" width="13.28125" style="0" bestFit="1" customWidth="1"/>
    <col min="6" max="6" width="43.8515625" style="0" customWidth="1"/>
    <col min="7" max="7" width="12.28125" style="0" bestFit="1" customWidth="1"/>
    <col min="8" max="8" width="17.8515625" style="0" customWidth="1"/>
    <col min="9" max="9" width="18.8515625" style="0" customWidth="1"/>
  </cols>
  <sheetData>
    <row r="1" ht="12.75">
      <c r="A1" s="5" t="s">
        <v>1343</v>
      </c>
    </row>
    <row r="2" ht="14.25">
      <c r="A2" s="540" t="s">
        <v>1338</v>
      </c>
    </row>
    <row r="4" ht="13.5" thickBot="1"/>
    <row r="5" spans="1:9" s="543" customFormat="1" ht="15.75" thickBot="1">
      <c r="A5" s="541" t="s">
        <v>12</v>
      </c>
      <c r="B5" s="541" t="s">
        <v>1220</v>
      </c>
      <c r="C5" s="541" t="s">
        <v>1221</v>
      </c>
      <c r="D5" s="541" t="s">
        <v>1222</v>
      </c>
      <c r="E5" s="541" t="s">
        <v>1223</v>
      </c>
      <c r="F5" s="541" t="s">
        <v>1224</v>
      </c>
      <c r="G5" s="541" t="s">
        <v>1225</v>
      </c>
      <c r="H5" s="541" t="s">
        <v>1226</v>
      </c>
      <c r="I5" s="542" t="s">
        <v>1227</v>
      </c>
    </row>
    <row r="6" spans="1:9" ht="15.75" thickBot="1">
      <c r="A6" s="698" t="s">
        <v>1228</v>
      </c>
      <c r="B6" s="699"/>
      <c r="C6" s="699"/>
      <c r="D6" s="699"/>
      <c r="E6" s="699"/>
      <c r="F6" s="699"/>
      <c r="G6" s="699"/>
      <c r="H6" s="699"/>
      <c r="I6" s="700"/>
    </row>
    <row r="7" spans="1:9" ht="42.75">
      <c r="A7" s="544">
        <v>1</v>
      </c>
      <c r="B7" s="510" t="s">
        <v>1229</v>
      </c>
      <c r="C7" s="510" t="s">
        <v>1230</v>
      </c>
      <c r="D7" s="511" t="s">
        <v>1231</v>
      </c>
      <c r="E7" s="512">
        <v>41652</v>
      </c>
      <c r="F7" s="513" t="s">
        <v>1232</v>
      </c>
      <c r="G7" s="510" t="s">
        <v>1233</v>
      </c>
      <c r="H7" s="511" t="s">
        <v>1234</v>
      </c>
      <c r="I7" s="514">
        <v>0</v>
      </c>
    </row>
    <row r="8" spans="1:9" ht="42.75">
      <c r="A8" s="545">
        <v>2</v>
      </c>
      <c r="B8" s="515" t="s">
        <v>1235</v>
      </c>
      <c r="C8" s="516" t="s">
        <v>1230</v>
      </c>
      <c r="D8" s="515" t="s">
        <v>1231</v>
      </c>
      <c r="E8" s="517">
        <v>41723</v>
      </c>
      <c r="F8" s="515" t="s">
        <v>1236</v>
      </c>
      <c r="G8" s="515" t="s">
        <v>1237</v>
      </c>
      <c r="H8" s="511" t="s">
        <v>1234</v>
      </c>
      <c r="I8" s="518">
        <v>0</v>
      </c>
    </row>
    <row r="9" spans="1:9" ht="39.75" customHeight="1">
      <c r="A9" s="545">
        <v>3</v>
      </c>
      <c r="B9" s="515" t="s">
        <v>1235</v>
      </c>
      <c r="C9" s="516" t="s">
        <v>1230</v>
      </c>
      <c r="D9" s="515" t="s">
        <v>1231</v>
      </c>
      <c r="E9" s="517">
        <v>41729</v>
      </c>
      <c r="F9" s="515" t="s">
        <v>1238</v>
      </c>
      <c r="G9" s="519" t="s">
        <v>1237</v>
      </c>
      <c r="H9" s="515" t="s">
        <v>1239</v>
      </c>
      <c r="I9" s="518">
        <v>0</v>
      </c>
    </row>
    <row r="10" spans="1:9" ht="39.75" customHeight="1">
      <c r="A10" s="545">
        <v>4</v>
      </c>
      <c r="B10" s="515" t="s">
        <v>1240</v>
      </c>
      <c r="C10" s="516" t="s">
        <v>1230</v>
      </c>
      <c r="D10" s="515" t="s">
        <v>1241</v>
      </c>
      <c r="E10" s="517">
        <v>41782</v>
      </c>
      <c r="F10" s="515" t="s">
        <v>1242</v>
      </c>
      <c r="G10" s="515" t="s">
        <v>1227</v>
      </c>
      <c r="H10" s="515"/>
      <c r="I10" s="518">
        <v>570</v>
      </c>
    </row>
    <row r="11" spans="1:9" ht="39.75" customHeight="1">
      <c r="A11" s="545">
        <v>5</v>
      </c>
      <c r="B11" s="515" t="s">
        <v>1243</v>
      </c>
      <c r="C11" s="516" t="s">
        <v>1230</v>
      </c>
      <c r="D11" s="515" t="s">
        <v>1241</v>
      </c>
      <c r="E11" s="517">
        <v>41813</v>
      </c>
      <c r="F11" s="517" t="s">
        <v>1244</v>
      </c>
      <c r="G11" s="515" t="s">
        <v>1237</v>
      </c>
      <c r="H11" s="515" t="s">
        <v>1245</v>
      </c>
      <c r="I11" s="518">
        <v>0</v>
      </c>
    </row>
    <row r="12" spans="1:9" ht="39.75" customHeight="1">
      <c r="A12" s="545">
        <v>6</v>
      </c>
      <c r="B12" s="515" t="s">
        <v>1246</v>
      </c>
      <c r="C12" s="515" t="s">
        <v>1246</v>
      </c>
      <c r="D12" s="515" t="s">
        <v>1247</v>
      </c>
      <c r="E12" s="517">
        <v>41825</v>
      </c>
      <c r="F12" s="515" t="s">
        <v>1248</v>
      </c>
      <c r="G12" s="515" t="s">
        <v>1227</v>
      </c>
      <c r="H12" s="515" t="s">
        <v>1249</v>
      </c>
      <c r="I12" s="518">
        <v>764.77</v>
      </c>
    </row>
    <row r="13" spans="1:9" ht="39.75" customHeight="1">
      <c r="A13" s="545">
        <v>7</v>
      </c>
      <c r="B13" s="515" t="s">
        <v>1246</v>
      </c>
      <c r="C13" s="515" t="s">
        <v>1246</v>
      </c>
      <c r="D13" s="515" t="s">
        <v>1247</v>
      </c>
      <c r="E13" s="517">
        <v>41831</v>
      </c>
      <c r="F13" s="517" t="s">
        <v>1250</v>
      </c>
      <c r="G13" s="515" t="s">
        <v>1227</v>
      </c>
      <c r="H13" s="515" t="s">
        <v>1251</v>
      </c>
      <c r="I13" s="518">
        <v>390</v>
      </c>
    </row>
    <row r="14" spans="1:9" ht="39.75" customHeight="1">
      <c r="A14" s="545">
        <v>8</v>
      </c>
      <c r="B14" s="515" t="s">
        <v>1187</v>
      </c>
      <c r="C14" s="516" t="s">
        <v>1230</v>
      </c>
      <c r="D14" s="515" t="s">
        <v>1231</v>
      </c>
      <c r="E14" s="517">
        <v>41870</v>
      </c>
      <c r="F14" s="515" t="s">
        <v>1252</v>
      </c>
      <c r="G14" s="515" t="s">
        <v>1237</v>
      </c>
      <c r="H14" s="515" t="s">
        <v>1253</v>
      </c>
      <c r="I14" s="518">
        <v>0</v>
      </c>
    </row>
    <row r="15" spans="1:9" ht="39.75" customHeight="1" thickBot="1">
      <c r="A15" s="546">
        <v>9</v>
      </c>
      <c r="B15" s="520" t="s">
        <v>1235</v>
      </c>
      <c r="C15" s="521" t="s">
        <v>1230</v>
      </c>
      <c r="D15" s="520" t="s">
        <v>1231</v>
      </c>
      <c r="E15" s="522">
        <v>41884</v>
      </c>
      <c r="F15" s="520" t="s">
        <v>1254</v>
      </c>
      <c r="G15" s="520" t="s">
        <v>1233</v>
      </c>
      <c r="H15" s="520" t="s">
        <v>1253</v>
      </c>
      <c r="I15" s="523">
        <v>0</v>
      </c>
    </row>
    <row r="16" spans="1:9" ht="39.75" customHeight="1" thickBot="1">
      <c r="A16" s="695" t="s">
        <v>0</v>
      </c>
      <c r="B16" s="696"/>
      <c r="C16" s="696"/>
      <c r="D16" s="696"/>
      <c r="E16" s="696"/>
      <c r="F16" s="696"/>
      <c r="G16" s="696"/>
      <c r="H16" s="705"/>
      <c r="I16" s="524">
        <f>SUM(I7:I15)</f>
        <v>1724.77</v>
      </c>
    </row>
    <row r="17" spans="1:9" ht="39.75" customHeight="1" thickBot="1">
      <c r="A17" s="698" t="s">
        <v>1255</v>
      </c>
      <c r="B17" s="699"/>
      <c r="C17" s="699"/>
      <c r="D17" s="699"/>
      <c r="E17" s="699"/>
      <c r="F17" s="699"/>
      <c r="G17" s="699"/>
      <c r="H17" s="699"/>
      <c r="I17" s="700"/>
    </row>
    <row r="18" spans="1:9" ht="42.75">
      <c r="A18" s="544">
        <v>1</v>
      </c>
      <c r="B18" s="511" t="s">
        <v>1240</v>
      </c>
      <c r="C18" s="511" t="s">
        <v>1240</v>
      </c>
      <c r="D18" s="511" t="s">
        <v>1256</v>
      </c>
      <c r="E18" s="525">
        <v>42015</v>
      </c>
      <c r="F18" s="511" t="s">
        <v>1257</v>
      </c>
      <c r="G18" s="511" t="s">
        <v>1258</v>
      </c>
      <c r="H18" s="511" t="s">
        <v>1259</v>
      </c>
      <c r="I18" s="514">
        <v>271</v>
      </c>
    </row>
    <row r="19" spans="1:9" ht="42.75">
      <c r="A19" s="545">
        <v>2</v>
      </c>
      <c r="B19" s="515" t="s">
        <v>1240</v>
      </c>
      <c r="C19" s="516" t="s">
        <v>1230</v>
      </c>
      <c r="D19" s="515" t="s">
        <v>1241</v>
      </c>
      <c r="E19" s="517">
        <v>42015</v>
      </c>
      <c r="F19" s="515" t="s">
        <v>1260</v>
      </c>
      <c r="G19" s="515" t="s">
        <v>1237</v>
      </c>
      <c r="H19" s="515" t="s">
        <v>1253</v>
      </c>
      <c r="I19" s="518">
        <v>0</v>
      </c>
    </row>
    <row r="20" spans="1:9" ht="39.75" customHeight="1">
      <c r="A20" s="545">
        <v>3</v>
      </c>
      <c r="B20" s="515" t="s">
        <v>1229</v>
      </c>
      <c r="C20" s="515" t="s">
        <v>1229</v>
      </c>
      <c r="D20" s="515" t="s">
        <v>1261</v>
      </c>
      <c r="E20" s="517">
        <v>42016</v>
      </c>
      <c r="F20" s="515" t="s">
        <v>1254</v>
      </c>
      <c r="G20" s="515" t="s">
        <v>1227</v>
      </c>
      <c r="H20" s="515" t="s">
        <v>1262</v>
      </c>
      <c r="I20" s="518">
        <v>1256</v>
      </c>
    </row>
    <row r="21" spans="1:9" ht="39.75" customHeight="1">
      <c r="A21" s="545">
        <v>4</v>
      </c>
      <c r="B21" s="515" t="s">
        <v>1235</v>
      </c>
      <c r="C21" s="515" t="s">
        <v>1235</v>
      </c>
      <c r="D21" s="515" t="s">
        <v>1247</v>
      </c>
      <c r="E21" s="517">
        <v>42026</v>
      </c>
      <c r="F21" s="515" t="s">
        <v>1263</v>
      </c>
      <c r="G21" s="515" t="s">
        <v>1227</v>
      </c>
      <c r="H21" s="515" t="s">
        <v>1249</v>
      </c>
      <c r="I21" s="518">
        <v>1228.27</v>
      </c>
    </row>
    <row r="22" spans="1:9" ht="39.75" customHeight="1">
      <c r="A22" s="545">
        <v>5</v>
      </c>
      <c r="B22" s="515" t="s">
        <v>80</v>
      </c>
      <c r="C22" s="515" t="s">
        <v>80</v>
      </c>
      <c r="D22" s="515" t="s">
        <v>1256</v>
      </c>
      <c r="E22" s="517">
        <v>42063</v>
      </c>
      <c r="F22" s="515" t="s">
        <v>1264</v>
      </c>
      <c r="G22" s="515" t="s">
        <v>1258</v>
      </c>
      <c r="H22" s="515" t="s">
        <v>1265</v>
      </c>
      <c r="I22" s="518">
        <v>3574</v>
      </c>
    </row>
    <row r="23" spans="1:9" ht="42.75">
      <c r="A23" s="545">
        <v>6</v>
      </c>
      <c r="B23" s="515" t="s">
        <v>80</v>
      </c>
      <c r="C23" s="515" t="s">
        <v>80</v>
      </c>
      <c r="D23" s="515" t="s">
        <v>1256</v>
      </c>
      <c r="E23" s="517">
        <v>42074</v>
      </c>
      <c r="F23" s="515" t="s">
        <v>1266</v>
      </c>
      <c r="G23" s="515" t="s">
        <v>1227</v>
      </c>
      <c r="H23" s="515" t="s">
        <v>1267</v>
      </c>
      <c r="I23" s="518">
        <v>984</v>
      </c>
    </row>
    <row r="24" spans="1:9" ht="39.75" customHeight="1">
      <c r="A24" s="545">
        <v>7</v>
      </c>
      <c r="B24" s="515" t="s">
        <v>80</v>
      </c>
      <c r="C24" s="515" t="s">
        <v>80</v>
      </c>
      <c r="D24" s="515" t="s">
        <v>1256</v>
      </c>
      <c r="E24" s="517">
        <v>42093</v>
      </c>
      <c r="F24" s="515" t="s">
        <v>1268</v>
      </c>
      <c r="G24" s="515" t="s">
        <v>1227</v>
      </c>
      <c r="H24" s="515"/>
      <c r="I24" s="518">
        <v>1000</v>
      </c>
    </row>
    <row r="25" spans="1:9" ht="39.75" customHeight="1">
      <c r="A25" s="545">
        <v>8</v>
      </c>
      <c r="B25" s="515" t="s">
        <v>82</v>
      </c>
      <c r="C25" s="515" t="s">
        <v>82</v>
      </c>
      <c r="D25" s="515" t="s">
        <v>1256</v>
      </c>
      <c r="E25" s="517">
        <v>42123</v>
      </c>
      <c r="F25" s="515" t="s">
        <v>1269</v>
      </c>
      <c r="G25" s="515" t="s">
        <v>1227</v>
      </c>
      <c r="H25" s="515" t="s">
        <v>1270</v>
      </c>
      <c r="I25" s="518">
        <v>2211</v>
      </c>
    </row>
    <row r="26" spans="1:9" ht="42.75">
      <c r="A26" s="545">
        <v>9</v>
      </c>
      <c r="B26" s="515" t="s">
        <v>1271</v>
      </c>
      <c r="C26" s="515" t="s">
        <v>1272</v>
      </c>
      <c r="D26" s="515" t="s">
        <v>1231</v>
      </c>
      <c r="E26" s="517">
        <v>42157</v>
      </c>
      <c r="F26" s="515" t="s">
        <v>1273</v>
      </c>
      <c r="G26" s="515" t="s">
        <v>1227</v>
      </c>
      <c r="H26" s="515"/>
      <c r="I26" s="518">
        <v>1087</v>
      </c>
    </row>
    <row r="27" spans="1:9" ht="57">
      <c r="A27" s="545">
        <v>10</v>
      </c>
      <c r="B27" s="515" t="s">
        <v>1274</v>
      </c>
      <c r="C27" s="515" t="s">
        <v>1274</v>
      </c>
      <c r="D27" s="515" t="s">
        <v>1247</v>
      </c>
      <c r="E27" s="517">
        <v>42160</v>
      </c>
      <c r="F27" s="515" t="s">
        <v>1275</v>
      </c>
      <c r="G27" s="515" t="s">
        <v>1227</v>
      </c>
      <c r="H27" s="515" t="s">
        <v>1276</v>
      </c>
      <c r="I27" s="518">
        <v>2638.35</v>
      </c>
    </row>
    <row r="28" spans="1:9" ht="39.75" customHeight="1">
      <c r="A28" s="545">
        <v>11</v>
      </c>
      <c r="B28" s="515" t="s">
        <v>1235</v>
      </c>
      <c r="C28" s="515" t="s">
        <v>1235</v>
      </c>
      <c r="D28" s="515" t="s">
        <v>1247</v>
      </c>
      <c r="E28" s="517">
        <v>42198</v>
      </c>
      <c r="F28" s="515" t="s">
        <v>1277</v>
      </c>
      <c r="G28" s="515" t="s">
        <v>1227</v>
      </c>
      <c r="H28" s="515" t="s">
        <v>1249</v>
      </c>
      <c r="I28" s="518">
        <v>615</v>
      </c>
    </row>
    <row r="29" spans="1:9" ht="39.75" customHeight="1">
      <c r="A29" s="545">
        <v>12</v>
      </c>
      <c r="B29" s="515" t="s">
        <v>1235</v>
      </c>
      <c r="C29" s="515" t="s">
        <v>1235</v>
      </c>
      <c r="D29" s="515" t="s">
        <v>1278</v>
      </c>
      <c r="E29" s="517">
        <v>42223</v>
      </c>
      <c r="F29" s="515" t="s">
        <v>1279</v>
      </c>
      <c r="G29" s="515" t="s">
        <v>1227</v>
      </c>
      <c r="H29" s="515" t="s">
        <v>1249</v>
      </c>
      <c r="I29" s="518">
        <v>1292</v>
      </c>
    </row>
    <row r="30" spans="1:9" ht="42.75">
      <c r="A30" s="545">
        <v>13</v>
      </c>
      <c r="B30" s="515" t="s">
        <v>1235</v>
      </c>
      <c r="C30" s="516" t="s">
        <v>1230</v>
      </c>
      <c r="D30" s="515" t="s">
        <v>1231</v>
      </c>
      <c r="E30" s="517">
        <v>42329</v>
      </c>
      <c r="F30" s="515" t="s">
        <v>1280</v>
      </c>
      <c r="G30" s="515" t="s">
        <v>1237</v>
      </c>
      <c r="H30" s="515" t="s">
        <v>1281</v>
      </c>
      <c r="I30" s="518">
        <v>0</v>
      </c>
    </row>
    <row r="31" spans="1:9" ht="43.5" thickBot="1">
      <c r="A31" s="546">
        <v>14</v>
      </c>
      <c r="B31" s="520" t="s">
        <v>80</v>
      </c>
      <c r="C31" s="521" t="s">
        <v>1230</v>
      </c>
      <c r="D31" s="520" t="s">
        <v>1241</v>
      </c>
      <c r="E31" s="522">
        <v>42357</v>
      </c>
      <c r="F31" s="520" t="s">
        <v>1282</v>
      </c>
      <c r="G31" s="520" t="s">
        <v>1237</v>
      </c>
      <c r="H31" s="520" t="s">
        <v>1234</v>
      </c>
      <c r="I31" s="523">
        <v>0</v>
      </c>
    </row>
    <row r="32" spans="1:9" ht="39.75" customHeight="1" thickBot="1">
      <c r="A32" s="695" t="s">
        <v>0</v>
      </c>
      <c r="B32" s="696"/>
      <c r="C32" s="696"/>
      <c r="D32" s="696"/>
      <c r="E32" s="696"/>
      <c r="F32" s="696"/>
      <c r="G32" s="696"/>
      <c r="H32" s="697"/>
      <c r="I32" s="524">
        <f>SUM(I18:I31)</f>
        <v>16156.62</v>
      </c>
    </row>
    <row r="33" spans="1:9" ht="39.75" customHeight="1" thickBot="1">
      <c r="A33" s="698" t="s">
        <v>1283</v>
      </c>
      <c r="B33" s="699"/>
      <c r="C33" s="699"/>
      <c r="D33" s="699"/>
      <c r="E33" s="699"/>
      <c r="F33" s="699"/>
      <c r="G33" s="699"/>
      <c r="H33" s="699"/>
      <c r="I33" s="700"/>
    </row>
    <row r="34" spans="1:9" ht="39.75" customHeight="1">
      <c r="A34" s="544">
        <v>1</v>
      </c>
      <c r="B34" s="511" t="s">
        <v>1284</v>
      </c>
      <c r="C34" s="511" t="s">
        <v>1284</v>
      </c>
      <c r="D34" s="511" t="s">
        <v>1285</v>
      </c>
      <c r="E34" s="526">
        <v>42427</v>
      </c>
      <c r="F34" s="527" t="s">
        <v>1286</v>
      </c>
      <c r="G34" s="511" t="s">
        <v>1227</v>
      </c>
      <c r="H34" s="511" t="s">
        <v>1287</v>
      </c>
      <c r="I34" s="514">
        <v>445.88</v>
      </c>
    </row>
    <row r="35" spans="1:9" ht="39.75" customHeight="1">
      <c r="A35" s="545">
        <v>2</v>
      </c>
      <c r="B35" s="515" t="s">
        <v>1187</v>
      </c>
      <c r="C35" s="515" t="s">
        <v>1229</v>
      </c>
      <c r="D35" s="515" t="s">
        <v>1288</v>
      </c>
      <c r="E35" s="528">
        <v>42471</v>
      </c>
      <c r="F35" s="529" t="s">
        <v>1289</v>
      </c>
      <c r="G35" s="515" t="s">
        <v>1227</v>
      </c>
      <c r="H35" s="515" t="s">
        <v>1290</v>
      </c>
      <c r="I35" s="518">
        <v>1086.44</v>
      </c>
    </row>
    <row r="36" spans="1:9" ht="39.75" customHeight="1">
      <c r="A36" s="545">
        <v>3</v>
      </c>
      <c r="B36" s="515" t="s">
        <v>80</v>
      </c>
      <c r="C36" s="515" t="s">
        <v>80</v>
      </c>
      <c r="D36" s="515" t="s">
        <v>1288</v>
      </c>
      <c r="E36" s="528">
        <v>42471</v>
      </c>
      <c r="F36" s="529" t="s">
        <v>1291</v>
      </c>
      <c r="G36" s="515" t="s">
        <v>1227</v>
      </c>
      <c r="H36" s="515" t="s">
        <v>1262</v>
      </c>
      <c r="I36" s="518">
        <v>523.4</v>
      </c>
    </row>
    <row r="37" spans="1:9" ht="39.75" customHeight="1">
      <c r="A37" s="545">
        <v>4</v>
      </c>
      <c r="B37" s="530" t="s">
        <v>1229</v>
      </c>
      <c r="C37" s="530"/>
      <c r="D37" s="530" t="s">
        <v>1292</v>
      </c>
      <c r="E37" s="531">
        <v>42527</v>
      </c>
      <c r="F37" s="532" t="s">
        <v>1254</v>
      </c>
      <c r="G37" s="530" t="s">
        <v>1227</v>
      </c>
      <c r="H37" s="530"/>
      <c r="I37" s="533">
        <v>1300</v>
      </c>
    </row>
    <row r="38" spans="1:9" ht="57">
      <c r="A38" s="545">
        <v>5</v>
      </c>
      <c r="B38" s="515" t="s">
        <v>80</v>
      </c>
      <c r="C38" s="515" t="s">
        <v>80</v>
      </c>
      <c r="D38" s="515" t="s">
        <v>1288</v>
      </c>
      <c r="E38" s="528">
        <v>42533</v>
      </c>
      <c r="F38" s="529" t="s">
        <v>1293</v>
      </c>
      <c r="G38" s="515" t="s">
        <v>1227</v>
      </c>
      <c r="H38" s="515" t="s">
        <v>1287</v>
      </c>
      <c r="I38" s="518">
        <v>2449.98</v>
      </c>
    </row>
    <row r="39" spans="1:9" ht="42.75">
      <c r="A39" s="545">
        <v>6</v>
      </c>
      <c r="B39" s="515" t="s">
        <v>1229</v>
      </c>
      <c r="C39" s="516" t="s">
        <v>1230</v>
      </c>
      <c r="D39" s="515" t="s">
        <v>1231</v>
      </c>
      <c r="E39" s="528">
        <v>42538</v>
      </c>
      <c r="F39" s="529" t="s">
        <v>1346</v>
      </c>
      <c r="G39" s="515" t="s">
        <v>1237</v>
      </c>
      <c r="H39" s="515" t="s">
        <v>1253</v>
      </c>
      <c r="I39" s="518">
        <v>0</v>
      </c>
    </row>
    <row r="40" spans="1:9" ht="39.75" customHeight="1">
      <c r="A40" s="545">
        <v>7</v>
      </c>
      <c r="B40" s="515" t="s">
        <v>1187</v>
      </c>
      <c r="C40" s="515" t="s">
        <v>1229</v>
      </c>
      <c r="D40" s="534" t="s">
        <v>1288</v>
      </c>
      <c r="E40" s="528">
        <v>42558</v>
      </c>
      <c r="F40" s="529" t="s">
        <v>1294</v>
      </c>
      <c r="G40" s="515" t="s">
        <v>1227</v>
      </c>
      <c r="H40" s="515" t="s">
        <v>1295</v>
      </c>
      <c r="I40" s="518">
        <v>1579.32</v>
      </c>
    </row>
    <row r="41" spans="1:9" ht="42.75">
      <c r="A41" s="545">
        <v>8</v>
      </c>
      <c r="B41" s="515" t="s">
        <v>1284</v>
      </c>
      <c r="C41" s="516" t="s">
        <v>1230</v>
      </c>
      <c r="D41" s="515" t="s">
        <v>1241</v>
      </c>
      <c r="E41" s="528">
        <v>42641</v>
      </c>
      <c r="F41" s="529" t="s">
        <v>1347</v>
      </c>
      <c r="G41" s="515" t="s">
        <v>1237</v>
      </c>
      <c r="H41" s="515" t="s">
        <v>1234</v>
      </c>
      <c r="I41" s="518">
        <v>0</v>
      </c>
    </row>
    <row r="42" spans="1:9" ht="39.75" customHeight="1">
      <c r="A42" s="545">
        <v>9</v>
      </c>
      <c r="B42" s="515" t="s">
        <v>1229</v>
      </c>
      <c r="C42" s="516" t="s">
        <v>1230</v>
      </c>
      <c r="D42" s="515" t="s">
        <v>1231</v>
      </c>
      <c r="E42" s="528">
        <v>42702</v>
      </c>
      <c r="F42" s="529" t="s">
        <v>1296</v>
      </c>
      <c r="G42" s="515" t="s">
        <v>1227</v>
      </c>
      <c r="H42" s="515" t="s">
        <v>1297</v>
      </c>
      <c r="I42" s="518">
        <v>9750</v>
      </c>
    </row>
    <row r="43" spans="1:9" ht="39.75" customHeight="1">
      <c r="A43" s="545">
        <v>10</v>
      </c>
      <c r="B43" s="515" t="s">
        <v>1229</v>
      </c>
      <c r="C43" s="516" t="s">
        <v>1230</v>
      </c>
      <c r="D43" s="515" t="s">
        <v>1231</v>
      </c>
      <c r="E43" s="528">
        <v>42707</v>
      </c>
      <c r="F43" s="529" t="s">
        <v>1298</v>
      </c>
      <c r="G43" s="515" t="s">
        <v>1227</v>
      </c>
      <c r="H43" s="515" t="s">
        <v>1299</v>
      </c>
      <c r="I43" s="518">
        <v>7931.76</v>
      </c>
    </row>
    <row r="44" spans="1:9" ht="39.75" customHeight="1">
      <c r="A44" s="545">
        <v>11</v>
      </c>
      <c r="B44" s="515" t="s">
        <v>1187</v>
      </c>
      <c r="C44" s="516" t="s">
        <v>1230</v>
      </c>
      <c r="D44" s="515" t="s">
        <v>1231</v>
      </c>
      <c r="E44" s="528">
        <v>42710</v>
      </c>
      <c r="F44" s="529" t="s">
        <v>1300</v>
      </c>
      <c r="G44" s="515" t="s">
        <v>1227</v>
      </c>
      <c r="H44" s="515" t="s">
        <v>1270</v>
      </c>
      <c r="I44" s="518">
        <v>2100</v>
      </c>
    </row>
    <row r="45" spans="1:9" ht="72" thickBot="1">
      <c r="A45" s="545">
        <v>12</v>
      </c>
      <c r="B45" s="520" t="s">
        <v>1187</v>
      </c>
      <c r="C45" s="521" t="s">
        <v>1230</v>
      </c>
      <c r="D45" s="520" t="s">
        <v>1231</v>
      </c>
      <c r="E45" s="535">
        <v>42710</v>
      </c>
      <c r="F45" s="536" t="s">
        <v>1301</v>
      </c>
      <c r="G45" s="520" t="s">
        <v>1227</v>
      </c>
      <c r="H45" s="520" t="s">
        <v>1302</v>
      </c>
      <c r="I45" s="523">
        <v>1800</v>
      </c>
    </row>
    <row r="46" spans="1:9" ht="39.75" customHeight="1" thickBot="1">
      <c r="A46" s="695" t="s">
        <v>0</v>
      </c>
      <c r="B46" s="696"/>
      <c r="C46" s="696"/>
      <c r="D46" s="696"/>
      <c r="E46" s="696"/>
      <c r="F46" s="696"/>
      <c r="G46" s="696"/>
      <c r="H46" s="697"/>
      <c r="I46" s="524">
        <f>SUM(I34:I45)</f>
        <v>28966.78</v>
      </c>
    </row>
    <row r="47" spans="1:9" ht="39.75" customHeight="1" thickBot="1">
      <c r="A47" s="698" t="s">
        <v>1303</v>
      </c>
      <c r="B47" s="699"/>
      <c r="C47" s="699"/>
      <c r="D47" s="699"/>
      <c r="E47" s="699"/>
      <c r="F47" s="699"/>
      <c r="G47" s="699"/>
      <c r="H47" s="699"/>
      <c r="I47" s="700"/>
    </row>
    <row r="48" spans="1:9" ht="39.75" customHeight="1">
      <c r="A48" s="544">
        <v>1</v>
      </c>
      <c r="B48" s="511" t="s">
        <v>1229</v>
      </c>
      <c r="C48" s="510" t="s">
        <v>1230</v>
      </c>
      <c r="D48" s="511" t="s">
        <v>1231</v>
      </c>
      <c r="E48" s="526">
        <v>42775</v>
      </c>
      <c r="F48" s="527" t="s">
        <v>1304</v>
      </c>
      <c r="G48" s="511" t="s">
        <v>1237</v>
      </c>
      <c r="H48" s="511" t="s">
        <v>1253</v>
      </c>
      <c r="I48" s="514">
        <v>0</v>
      </c>
    </row>
    <row r="49" spans="1:9" ht="57">
      <c r="A49" s="545">
        <v>2</v>
      </c>
      <c r="B49" s="515" t="s">
        <v>1187</v>
      </c>
      <c r="C49" s="515" t="s">
        <v>1229</v>
      </c>
      <c r="D49" s="515" t="s">
        <v>1305</v>
      </c>
      <c r="E49" s="528">
        <v>42787</v>
      </c>
      <c r="F49" s="529" t="s">
        <v>1306</v>
      </c>
      <c r="G49" s="515" t="s">
        <v>1227</v>
      </c>
      <c r="H49" s="515" t="s">
        <v>1307</v>
      </c>
      <c r="I49" s="518">
        <v>5621.59</v>
      </c>
    </row>
    <row r="50" spans="1:9" ht="57">
      <c r="A50" s="545">
        <v>3</v>
      </c>
      <c r="B50" s="515" t="s">
        <v>1284</v>
      </c>
      <c r="C50" s="515" t="s">
        <v>1284</v>
      </c>
      <c r="D50" s="515" t="s">
        <v>1305</v>
      </c>
      <c r="E50" s="528">
        <v>42844</v>
      </c>
      <c r="F50" s="529" t="s">
        <v>1308</v>
      </c>
      <c r="G50" s="515" t="s">
        <v>1227</v>
      </c>
      <c r="H50" s="515" t="s">
        <v>1251</v>
      </c>
      <c r="I50" s="518">
        <v>3088.96</v>
      </c>
    </row>
    <row r="51" spans="1:9" ht="57">
      <c r="A51" s="545">
        <v>4</v>
      </c>
      <c r="B51" s="515" t="s">
        <v>80</v>
      </c>
      <c r="C51" s="515" t="s">
        <v>80</v>
      </c>
      <c r="D51" s="515" t="s">
        <v>1288</v>
      </c>
      <c r="E51" s="528">
        <v>42846</v>
      </c>
      <c r="F51" s="529" t="s">
        <v>1309</v>
      </c>
      <c r="G51" s="515" t="s">
        <v>1227</v>
      </c>
      <c r="H51" s="515" t="s">
        <v>1310</v>
      </c>
      <c r="I51" s="518">
        <v>873.73</v>
      </c>
    </row>
    <row r="52" spans="1:9" ht="42.75">
      <c r="A52" s="545">
        <v>5</v>
      </c>
      <c r="B52" s="515" t="s">
        <v>80</v>
      </c>
      <c r="C52" s="515" t="s">
        <v>80</v>
      </c>
      <c r="D52" s="515" t="s">
        <v>1288</v>
      </c>
      <c r="E52" s="528">
        <v>42862</v>
      </c>
      <c r="F52" s="529" t="s">
        <v>1311</v>
      </c>
      <c r="G52" s="515" t="s">
        <v>1258</v>
      </c>
      <c r="H52" s="515" t="s">
        <v>1249</v>
      </c>
      <c r="I52" s="518">
        <v>690</v>
      </c>
    </row>
    <row r="53" spans="1:9" ht="42.75">
      <c r="A53" s="545">
        <v>6</v>
      </c>
      <c r="B53" s="515" t="s">
        <v>1229</v>
      </c>
      <c r="C53" s="515" t="s">
        <v>1312</v>
      </c>
      <c r="D53" s="515" t="s">
        <v>1241</v>
      </c>
      <c r="E53" s="528">
        <v>42907</v>
      </c>
      <c r="F53" s="529" t="s">
        <v>1313</v>
      </c>
      <c r="G53" s="515" t="s">
        <v>1237</v>
      </c>
      <c r="H53" s="515" t="s">
        <v>1253</v>
      </c>
      <c r="I53" s="518">
        <v>0</v>
      </c>
    </row>
    <row r="54" spans="1:9" ht="39.75" customHeight="1">
      <c r="A54" s="545">
        <v>7</v>
      </c>
      <c r="B54" s="515" t="s">
        <v>1314</v>
      </c>
      <c r="C54" s="515" t="s">
        <v>1315</v>
      </c>
      <c r="D54" s="515" t="s">
        <v>1241</v>
      </c>
      <c r="E54" s="528">
        <v>42991</v>
      </c>
      <c r="F54" s="529" t="s">
        <v>1316</v>
      </c>
      <c r="G54" s="515" t="s">
        <v>1227</v>
      </c>
      <c r="H54" s="515"/>
      <c r="I54" s="518">
        <v>671.62</v>
      </c>
    </row>
    <row r="55" spans="1:9" ht="39.75" customHeight="1">
      <c r="A55" s="545">
        <v>8</v>
      </c>
      <c r="B55" s="530"/>
      <c r="C55" s="516" t="s">
        <v>1230</v>
      </c>
      <c r="D55" s="530" t="s">
        <v>1231</v>
      </c>
      <c r="E55" s="531">
        <v>43004</v>
      </c>
      <c r="F55" s="532" t="s">
        <v>1254</v>
      </c>
      <c r="G55" s="530" t="s">
        <v>1258</v>
      </c>
      <c r="H55" s="530"/>
      <c r="I55" s="533">
        <v>255</v>
      </c>
    </row>
    <row r="56" spans="1:9" ht="39.75" customHeight="1">
      <c r="A56" s="545">
        <v>9</v>
      </c>
      <c r="B56" s="515" t="s">
        <v>80</v>
      </c>
      <c r="C56" s="515" t="s">
        <v>80</v>
      </c>
      <c r="D56" s="515" t="s">
        <v>1288</v>
      </c>
      <c r="E56" s="528">
        <v>43031</v>
      </c>
      <c r="F56" s="529" t="s">
        <v>1317</v>
      </c>
      <c r="G56" s="515" t="s">
        <v>1227</v>
      </c>
      <c r="H56" s="515" t="s">
        <v>1249</v>
      </c>
      <c r="I56" s="518">
        <v>2495.01</v>
      </c>
    </row>
    <row r="57" spans="1:9" ht="42.75">
      <c r="A57" s="545">
        <v>10</v>
      </c>
      <c r="B57" s="515" t="s">
        <v>1229</v>
      </c>
      <c r="C57" s="515" t="s">
        <v>1229</v>
      </c>
      <c r="D57" s="515" t="s">
        <v>1231</v>
      </c>
      <c r="E57" s="528">
        <v>43070</v>
      </c>
      <c r="F57" s="529" t="s">
        <v>1318</v>
      </c>
      <c r="G57" s="515" t="s">
        <v>1237</v>
      </c>
      <c r="H57" s="515" t="s">
        <v>1253</v>
      </c>
      <c r="I57" s="518">
        <v>0</v>
      </c>
    </row>
    <row r="58" spans="1:9" ht="57.75" thickBot="1">
      <c r="A58" s="546">
        <v>11</v>
      </c>
      <c r="B58" s="520" t="s">
        <v>1229</v>
      </c>
      <c r="C58" s="520" t="s">
        <v>1229</v>
      </c>
      <c r="D58" s="520" t="s">
        <v>1319</v>
      </c>
      <c r="E58" s="535">
        <v>43099</v>
      </c>
      <c r="F58" s="536" t="s">
        <v>1320</v>
      </c>
      <c r="G58" s="520" t="s">
        <v>1227</v>
      </c>
      <c r="H58" s="520" t="s">
        <v>1321</v>
      </c>
      <c r="I58" s="523">
        <v>1741.68</v>
      </c>
    </row>
    <row r="59" spans="1:9" ht="39.75" customHeight="1" thickBot="1">
      <c r="A59" s="695" t="s">
        <v>0</v>
      </c>
      <c r="B59" s="696"/>
      <c r="C59" s="696"/>
      <c r="D59" s="696"/>
      <c r="E59" s="696"/>
      <c r="F59" s="696"/>
      <c r="G59" s="696"/>
      <c r="H59" s="697"/>
      <c r="I59" s="524">
        <f>SUM(I48:I58)</f>
        <v>15437.59</v>
      </c>
    </row>
    <row r="60" spans="1:9" ht="39.75" customHeight="1" thickBot="1">
      <c r="A60" s="698" t="s">
        <v>1322</v>
      </c>
      <c r="B60" s="699"/>
      <c r="C60" s="699"/>
      <c r="D60" s="699"/>
      <c r="E60" s="699"/>
      <c r="F60" s="699"/>
      <c r="G60" s="699"/>
      <c r="H60" s="699"/>
      <c r="I60" s="700"/>
    </row>
    <row r="61" spans="1:9" ht="60.75" customHeight="1">
      <c r="A61" s="544">
        <v>1</v>
      </c>
      <c r="B61" s="511" t="s">
        <v>1187</v>
      </c>
      <c r="C61" s="511" t="s">
        <v>1229</v>
      </c>
      <c r="D61" s="511" t="s">
        <v>1288</v>
      </c>
      <c r="E61" s="526">
        <v>43105</v>
      </c>
      <c r="F61" s="527" t="s">
        <v>1323</v>
      </c>
      <c r="G61" s="511" t="s">
        <v>1227</v>
      </c>
      <c r="H61" s="511" t="s">
        <v>1324</v>
      </c>
      <c r="I61" s="514">
        <v>1741.68</v>
      </c>
    </row>
    <row r="62" spans="1:9" ht="39.75" customHeight="1">
      <c r="A62" s="545">
        <v>2</v>
      </c>
      <c r="B62" s="515" t="s">
        <v>1187</v>
      </c>
      <c r="C62" s="515" t="s">
        <v>1229</v>
      </c>
      <c r="D62" s="515" t="s">
        <v>1288</v>
      </c>
      <c r="E62" s="528">
        <v>43112</v>
      </c>
      <c r="F62" s="529" t="s">
        <v>1325</v>
      </c>
      <c r="G62" s="515" t="s">
        <v>1227</v>
      </c>
      <c r="H62" s="515" t="s">
        <v>1326</v>
      </c>
      <c r="I62" s="518">
        <v>861</v>
      </c>
    </row>
    <row r="63" spans="1:9" ht="39.75" customHeight="1">
      <c r="A63" s="545">
        <v>3</v>
      </c>
      <c r="B63" s="515" t="s">
        <v>1187</v>
      </c>
      <c r="C63" s="515" t="s">
        <v>1229</v>
      </c>
      <c r="D63" s="515" t="s">
        <v>1288</v>
      </c>
      <c r="E63" s="528">
        <v>43129</v>
      </c>
      <c r="F63" s="529" t="s">
        <v>1327</v>
      </c>
      <c r="G63" s="515" t="s">
        <v>1227</v>
      </c>
      <c r="H63" s="515" t="s">
        <v>1328</v>
      </c>
      <c r="I63" s="518">
        <v>2292.28</v>
      </c>
    </row>
    <row r="64" spans="1:9" ht="39.75" customHeight="1">
      <c r="A64" s="545">
        <v>4</v>
      </c>
      <c r="B64" s="515" t="s">
        <v>1187</v>
      </c>
      <c r="C64" s="516" t="s">
        <v>1230</v>
      </c>
      <c r="D64" s="515" t="s">
        <v>1231</v>
      </c>
      <c r="E64" s="528">
        <v>43164</v>
      </c>
      <c r="F64" s="529" t="s">
        <v>1329</v>
      </c>
      <c r="G64" s="515" t="s">
        <v>1237</v>
      </c>
      <c r="H64" s="515" t="s">
        <v>1253</v>
      </c>
      <c r="I64" s="518">
        <v>0</v>
      </c>
    </row>
    <row r="65" spans="1:9" ht="39.75" customHeight="1">
      <c r="A65" s="545">
        <v>5</v>
      </c>
      <c r="B65" s="515" t="s">
        <v>80</v>
      </c>
      <c r="C65" s="515" t="s">
        <v>80</v>
      </c>
      <c r="D65" s="515" t="s">
        <v>1288</v>
      </c>
      <c r="E65" s="528">
        <v>43223</v>
      </c>
      <c r="F65" s="529" t="s">
        <v>1330</v>
      </c>
      <c r="G65" s="515" t="s">
        <v>1227</v>
      </c>
      <c r="H65" s="515" t="s">
        <v>1249</v>
      </c>
      <c r="I65" s="518">
        <v>12438.31</v>
      </c>
    </row>
    <row r="66" spans="1:9" ht="39.75" customHeight="1">
      <c r="A66" s="545">
        <v>6</v>
      </c>
      <c r="B66" s="515" t="s">
        <v>1187</v>
      </c>
      <c r="C66" s="515" t="s">
        <v>1187</v>
      </c>
      <c r="D66" s="515" t="s">
        <v>1288</v>
      </c>
      <c r="E66" s="528">
        <v>43255</v>
      </c>
      <c r="F66" s="529" t="s">
        <v>1331</v>
      </c>
      <c r="G66" s="515" t="s">
        <v>1227</v>
      </c>
      <c r="H66" s="515" t="s">
        <v>1332</v>
      </c>
      <c r="I66" s="518">
        <v>3196.77</v>
      </c>
    </row>
    <row r="67" spans="1:9" ht="57">
      <c r="A67" s="545">
        <v>7</v>
      </c>
      <c r="B67" s="520" t="s">
        <v>1187</v>
      </c>
      <c r="C67" s="520" t="s">
        <v>1187</v>
      </c>
      <c r="D67" s="520" t="s">
        <v>1288</v>
      </c>
      <c r="E67" s="537">
        <v>43297</v>
      </c>
      <c r="F67" s="529" t="s">
        <v>1333</v>
      </c>
      <c r="G67" s="515" t="s">
        <v>1258</v>
      </c>
      <c r="H67" s="515" t="s">
        <v>1249</v>
      </c>
      <c r="I67" s="518">
        <v>907.74</v>
      </c>
    </row>
    <row r="68" spans="1:9" ht="39.75" customHeight="1">
      <c r="A68" s="547">
        <v>8</v>
      </c>
      <c r="B68" s="520" t="s">
        <v>1187</v>
      </c>
      <c r="C68" s="520" t="s">
        <v>1187</v>
      </c>
      <c r="D68" s="515" t="s">
        <v>1305</v>
      </c>
      <c r="E68" s="528">
        <v>43297</v>
      </c>
      <c r="F68" s="529" t="s">
        <v>1334</v>
      </c>
      <c r="G68" s="520" t="s">
        <v>1258</v>
      </c>
      <c r="H68" s="520" t="s">
        <v>1249</v>
      </c>
      <c r="I68" s="518">
        <v>774.9</v>
      </c>
    </row>
    <row r="69" spans="1:9" ht="39.75" customHeight="1" thickBot="1">
      <c r="A69" s="545">
        <v>9</v>
      </c>
      <c r="B69" s="520" t="s">
        <v>1187</v>
      </c>
      <c r="C69" s="520" t="s">
        <v>1187</v>
      </c>
      <c r="D69" s="538" t="s">
        <v>1335</v>
      </c>
      <c r="E69" s="537">
        <v>43297</v>
      </c>
      <c r="F69" s="539" t="s">
        <v>1336</v>
      </c>
      <c r="G69" s="520" t="s">
        <v>1258</v>
      </c>
      <c r="H69" s="520" t="s">
        <v>1249</v>
      </c>
      <c r="I69" s="518">
        <v>740</v>
      </c>
    </row>
    <row r="70" spans="1:9" ht="15.75" thickBot="1">
      <c r="A70" s="701" t="s">
        <v>0</v>
      </c>
      <c r="B70" s="696"/>
      <c r="C70" s="696"/>
      <c r="D70" s="696"/>
      <c r="E70" s="696"/>
      <c r="F70" s="696"/>
      <c r="G70" s="696"/>
      <c r="H70" s="697"/>
      <c r="I70" s="548">
        <f>SUM(I61:I69)</f>
        <v>22952.680000000004</v>
      </c>
    </row>
    <row r="71" spans="1:9" ht="15.75" thickBot="1">
      <c r="A71" s="702" t="s">
        <v>1337</v>
      </c>
      <c r="B71" s="703"/>
      <c r="C71" s="703"/>
      <c r="D71" s="703"/>
      <c r="E71" s="703"/>
      <c r="F71" s="703"/>
      <c r="G71" s="703"/>
      <c r="H71" s="704"/>
      <c r="I71" s="524">
        <f>SUM(I70,I59,I46,I32,I16)</f>
        <v>85238.44</v>
      </c>
    </row>
  </sheetData>
  <sheetProtection/>
  <mergeCells count="11">
    <mergeCell ref="A6:I6"/>
    <mergeCell ref="A16:H16"/>
    <mergeCell ref="A17:I17"/>
    <mergeCell ref="A32:H32"/>
    <mergeCell ref="A33:I33"/>
    <mergeCell ref="A46:H46"/>
    <mergeCell ref="A47:I47"/>
    <mergeCell ref="A59:H59"/>
    <mergeCell ref="A60:I60"/>
    <mergeCell ref="A70:H70"/>
    <mergeCell ref="A71:H7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0">
      <selection activeCell="C5" sqref="C5"/>
    </sheetView>
  </sheetViews>
  <sheetFormatPr defaultColWidth="9.140625" defaultRowHeight="12.75"/>
  <cols>
    <col min="1" max="1" width="5.8515625" style="267" customWidth="1"/>
    <col min="2" max="2" width="42.421875" style="0" customWidth="1"/>
    <col min="3" max="3" width="21.28125" style="58" customWidth="1"/>
    <col min="4" max="6" width="20.140625" style="58" customWidth="1"/>
  </cols>
  <sheetData>
    <row r="1" spans="2:6" ht="16.5">
      <c r="B1" s="4" t="s">
        <v>1344</v>
      </c>
      <c r="D1" s="59"/>
      <c r="E1" s="59"/>
      <c r="F1" s="59"/>
    </row>
    <row r="2" ht="16.5">
      <c r="B2" s="4"/>
    </row>
    <row r="3" spans="2:6" ht="12.75" customHeight="1" thickBot="1">
      <c r="B3" s="706" t="s">
        <v>48</v>
      </c>
      <c r="C3" s="706"/>
      <c r="D3" s="706"/>
      <c r="E3" s="65"/>
      <c r="F3" s="65"/>
    </row>
    <row r="4" spans="1:6" ht="102">
      <c r="A4" s="268" t="s">
        <v>12</v>
      </c>
      <c r="B4" s="246" t="s">
        <v>10</v>
      </c>
      <c r="C4" s="247" t="s">
        <v>709</v>
      </c>
      <c r="D4" s="247" t="s">
        <v>9</v>
      </c>
      <c r="E4" s="248" t="s">
        <v>517</v>
      </c>
      <c r="F4" s="249" t="s">
        <v>543</v>
      </c>
    </row>
    <row r="5" spans="1:7" s="3" customFormat="1" ht="26.25" customHeight="1">
      <c r="A5" s="269">
        <v>1</v>
      </c>
      <c r="B5" s="147" t="s">
        <v>78</v>
      </c>
      <c r="C5" s="146">
        <f>(2141587.71+51066.51)-109114.42</f>
        <v>2083539.7999999998</v>
      </c>
      <c r="D5" s="250"/>
      <c r="E5" s="251">
        <v>17343</v>
      </c>
      <c r="F5" s="252"/>
      <c r="G5" s="7"/>
    </row>
    <row r="6" spans="1:6" s="3" customFormat="1" ht="26.25" customHeight="1">
      <c r="A6" s="269">
        <v>2</v>
      </c>
      <c r="B6" s="147" t="s">
        <v>1078</v>
      </c>
      <c r="C6" s="146">
        <v>198987.95</v>
      </c>
      <c r="D6" s="250"/>
      <c r="E6" s="253"/>
      <c r="F6" s="254"/>
    </row>
    <row r="7" spans="1:6" s="3" customFormat="1" ht="26.25" customHeight="1">
      <c r="A7" s="269">
        <v>3</v>
      </c>
      <c r="B7" s="147" t="s">
        <v>1079</v>
      </c>
      <c r="C7" s="146">
        <f>162264.65+399+199.99+1999+2000+2700+1857+399</f>
        <v>171818.63999999998</v>
      </c>
      <c r="D7" s="250"/>
      <c r="E7" s="251">
        <v>1722</v>
      </c>
      <c r="F7" s="255"/>
    </row>
    <row r="8" spans="1:6" s="3" customFormat="1" ht="26.25" customHeight="1">
      <c r="A8" s="269">
        <v>4</v>
      </c>
      <c r="B8" s="147" t="s">
        <v>1074</v>
      </c>
      <c r="C8" s="146">
        <f>155844.2+839.97+2150+179.99</f>
        <v>159014.16</v>
      </c>
      <c r="D8" s="250"/>
      <c r="E8" s="251">
        <v>1722</v>
      </c>
      <c r="F8" s="254"/>
    </row>
    <row r="9" spans="1:6" s="3" customFormat="1" ht="26.25" customHeight="1">
      <c r="A9" s="269">
        <v>5</v>
      </c>
      <c r="B9" s="147" t="s">
        <v>878</v>
      </c>
      <c r="C9" s="146">
        <f>111652.84+20897.7+99+1131.26+99.98</f>
        <v>133880.78000000003</v>
      </c>
      <c r="D9" s="250"/>
      <c r="E9" s="256"/>
      <c r="F9" s="254"/>
    </row>
    <row r="10" spans="1:6" s="3" customFormat="1" ht="38.25">
      <c r="A10" s="269">
        <v>6</v>
      </c>
      <c r="B10" s="147" t="s">
        <v>799</v>
      </c>
      <c r="C10" s="146">
        <f>40106.67+4634.99+8707.18+38253.8+292432.27+151557.69</f>
        <v>535692.6000000001</v>
      </c>
      <c r="D10" s="250">
        <v>151557.69</v>
      </c>
      <c r="E10" s="251">
        <v>1771.2</v>
      </c>
      <c r="F10" s="254"/>
    </row>
    <row r="11" spans="1:6" s="3" customFormat="1" ht="26.25" customHeight="1">
      <c r="A11" s="269">
        <v>7</v>
      </c>
      <c r="B11" s="147" t="s">
        <v>79</v>
      </c>
      <c r="C11" s="146">
        <f>971142.96+939+239+365+199</f>
        <v>972884.96</v>
      </c>
      <c r="D11" s="250">
        <v>115887.69</v>
      </c>
      <c r="E11" s="164"/>
      <c r="F11" s="254"/>
    </row>
    <row r="12" spans="1:6" s="3" customFormat="1" ht="26.25" customHeight="1">
      <c r="A12" s="269">
        <v>8</v>
      </c>
      <c r="B12" s="147" t="s">
        <v>830</v>
      </c>
      <c r="C12" s="257">
        <f>1113235.11+1599+2184.05+699</f>
        <v>1117717.1600000001</v>
      </c>
      <c r="D12" s="250">
        <v>75379.46</v>
      </c>
      <c r="E12" s="256"/>
      <c r="F12" s="255"/>
    </row>
    <row r="13" spans="1:6" s="3" customFormat="1" ht="26.25" customHeight="1">
      <c r="A13" s="269">
        <v>9</v>
      </c>
      <c r="B13" s="147" t="s">
        <v>80</v>
      </c>
      <c r="C13" s="146">
        <f>123227.44+306024.68+1015.45+2714.47+568.29+387.8+690</f>
        <v>434628.12999999995</v>
      </c>
      <c r="D13" s="250"/>
      <c r="E13" s="257" t="s">
        <v>1348</v>
      </c>
      <c r="F13" s="258">
        <v>3000</v>
      </c>
    </row>
    <row r="14" spans="1:6" s="3" customFormat="1" ht="26.25" customHeight="1">
      <c r="A14" s="269">
        <v>10</v>
      </c>
      <c r="B14" s="147" t="s">
        <v>525</v>
      </c>
      <c r="C14" s="146">
        <f>5000+882.38+71011.38+14615+43716+4928.74+97921.37</f>
        <v>238074.87</v>
      </c>
      <c r="D14" s="250"/>
      <c r="E14" s="256"/>
      <c r="F14" s="252"/>
    </row>
    <row r="15" spans="1:6" s="3" customFormat="1" ht="26.25" customHeight="1">
      <c r="A15" s="269">
        <v>11</v>
      </c>
      <c r="B15" s="147" t="s">
        <v>86</v>
      </c>
      <c r="C15" s="146">
        <v>733617.76</v>
      </c>
      <c r="D15" s="250">
        <v>664460.73</v>
      </c>
      <c r="E15" s="259">
        <f>29584.2+46019.8</f>
        <v>75604</v>
      </c>
      <c r="F15" s="252">
        <v>1000</v>
      </c>
    </row>
    <row r="16" spans="1:8" s="3" customFormat="1" ht="26.25" customHeight="1">
      <c r="A16" s="269">
        <v>12</v>
      </c>
      <c r="B16" s="147" t="s">
        <v>81</v>
      </c>
      <c r="C16" s="146">
        <f>183912.82+12500+226730.26+220444+699+750</f>
        <v>645036.0800000001</v>
      </c>
      <c r="D16" s="250">
        <v>220444</v>
      </c>
      <c r="E16" s="256"/>
      <c r="F16" s="258">
        <v>20000</v>
      </c>
      <c r="G16" s="39"/>
      <c r="H16" s="39"/>
    </row>
    <row r="17" spans="1:10" s="3" customFormat="1" ht="26.25" customHeight="1">
      <c r="A17" s="269">
        <v>13</v>
      </c>
      <c r="B17" s="147" t="s">
        <v>82</v>
      </c>
      <c r="C17" s="146">
        <v>447765.38</v>
      </c>
      <c r="D17" s="250"/>
      <c r="E17" s="259">
        <v>87353.71</v>
      </c>
      <c r="F17" s="252"/>
      <c r="J17" s="7"/>
    </row>
    <row r="18" spans="1:6" s="3" customFormat="1" ht="26.25" customHeight="1">
      <c r="A18" s="269">
        <v>14</v>
      </c>
      <c r="B18" s="147" t="s">
        <v>83</v>
      </c>
      <c r="C18" s="146">
        <v>640144.54</v>
      </c>
      <c r="D18" s="250"/>
      <c r="E18" s="256"/>
      <c r="F18" s="254"/>
    </row>
    <row r="19" spans="1:6" s="3" customFormat="1" ht="26.25" customHeight="1" thickBot="1">
      <c r="A19" s="270">
        <v>15</v>
      </c>
      <c r="B19" s="148" t="s">
        <v>592</v>
      </c>
      <c r="C19" s="167">
        <f>62676.69+1458964.93</f>
        <v>1521641.6199999999</v>
      </c>
      <c r="D19" s="260">
        <v>13243.51</v>
      </c>
      <c r="E19" s="261">
        <f>112056.77</f>
        <v>112056.77</v>
      </c>
      <c r="F19" s="262"/>
    </row>
    <row r="20" spans="1:6" ht="18" customHeight="1" thickBot="1">
      <c r="A20" s="271"/>
      <c r="B20" s="263" t="s">
        <v>11</v>
      </c>
      <c r="C20" s="264">
        <f>SUM(C5:C19)</f>
        <v>10034444.43</v>
      </c>
      <c r="D20" s="264">
        <f>SUM(D5:D19)</f>
        <v>1240973.08</v>
      </c>
      <c r="E20" s="265">
        <f>SUM(E5:E19)</f>
        <v>297572.68</v>
      </c>
      <c r="F20" s="266">
        <f>SUM(F13:F18)</f>
        <v>24000</v>
      </c>
    </row>
    <row r="21" spans="2:6" ht="13.5" thickBot="1">
      <c r="B21" s="3"/>
      <c r="C21" s="60"/>
      <c r="D21" s="60"/>
      <c r="E21" s="60"/>
      <c r="F21" s="60"/>
    </row>
    <row r="22" spans="2:6" ht="13.5" thickBot="1">
      <c r="B22" s="707" t="s">
        <v>545</v>
      </c>
      <c r="C22" s="708"/>
      <c r="D22" s="96">
        <f>C20+E20</f>
        <v>10332017.11</v>
      </c>
      <c r="E22" s="60"/>
      <c r="F22" s="60"/>
    </row>
    <row r="23" spans="2:6" ht="12.75">
      <c r="B23" s="3"/>
      <c r="C23" s="60"/>
      <c r="D23" s="60"/>
      <c r="E23" s="60"/>
      <c r="F23" s="60"/>
    </row>
    <row r="24" spans="2:6" ht="12.75">
      <c r="B24" s="3"/>
      <c r="C24" s="60"/>
      <c r="D24" s="60"/>
      <c r="E24" s="60"/>
      <c r="F24" s="60"/>
    </row>
    <row r="25" spans="2:6" ht="12.75">
      <c r="B25" s="3"/>
      <c r="C25" s="60"/>
      <c r="D25" s="60"/>
      <c r="E25" s="60"/>
      <c r="F25" s="60"/>
    </row>
    <row r="26" spans="1:6" ht="12.75">
      <c r="A26" s="272" t="s">
        <v>593</v>
      </c>
      <c r="B26" s="7" t="s">
        <v>591</v>
      </c>
      <c r="C26" s="60"/>
      <c r="D26" s="60"/>
      <c r="E26" s="60"/>
      <c r="F26" s="60"/>
    </row>
    <row r="27" spans="1:6" ht="12.75">
      <c r="A27" s="272" t="s">
        <v>675</v>
      </c>
      <c r="B27" s="7" t="s">
        <v>676</v>
      </c>
      <c r="C27" s="60"/>
      <c r="D27" s="60"/>
      <c r="E27" s="60"/>
      <c r="F27" s="60"/>
    </row>
    <row r="28" spans="1:6" ht="12.75">
      <c r="A28" s="267" t="s">
        <v>708</v>
      </c>
      <c r="B28" s="3" t="s">
        <v>710</v>
      </c>
      <c r="C28" s="60"/>
      <c r="D28" s="60"/>
      <c r="E28" s="60"/>
      <c r="F28" s="60"/>
    </row>
    <row r="29" spans="2:6" ht="12.75">
      <c r="B29" s="3"/>
      <c r="C29" s="60"/>
      <c r="D29" s="60"/>
      <c r="E29" s="60"/>
      <c r="F29" s="60"/>
    </row>
    <row r="30" spans="2:6" ht="12.75">
      <c r="B30" s="3"/>
      <c r="C30" s="60"/>
      <c r="D30" s="60"/>
      <c r="E30" s="60"/>
      <c r="F30" s="60"/>
    </row>
  </sheetData>
  <sheetProtection/>
  <mergeCells count="2">
    <mergeCell ref="B3:D3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00390625" style="0" customWidth="1"/>
    <col min="2" max="2" width="28.57421875" style="291" customWidth="1"/>
    <col min="3" max="3" width="28.57421875" style="0" customWidth="1"/>
    <col min="4" max="4" width="16.00390625" style="0" customWidth="1"/>
    <col min="5" max="5" width="15.140625" style="0" customWidth="1"/>
    <col min="6" max="6" width="13.421875" style="47" customWidth="1"/>
    <col min="7" max="7" width="13.421875" style="0" customWidth="1"/>
    <col min="8" max="8" width="19.00390625" style="11" customWidth="1"/>
    <col min="9" max="9" width="32.28125" style="0" customWidth="1"/>
    <col min="10" max="10" width="19.421875" style="0" customWidth="1"/>
    <col min="11" max="11" width="28.28125" style="0" customWidth="1"/>
  </cols>
  <sheetData>
    <row r="1" spans="1:11" ht="13.5" thickBot="1">
      <c r="A1" s="709" t="s">
        <v>1345</v>
      </c>
      <c r="B1" s="710"/>
      <c r="C1" s="710"/>
      <c r="D1" s="710"/>
      <c r="E1" s="710"/>
      <c r="F1" s="711"/>
      <c r="K1" s="43" t="s">
        <v>65</v>
      </c>
    </row>
    <row r="2" ht="13.5" thickBot="1">
      <c r="K2" s="44"/>
    </row>
    <row r="3" spans="1:11" s="5" customFormat="1" ht="12.75">
      <c r="A3" s="712" t="s">
        <v>66</v>
      </c>
      <c r="B3" s="713"/>
      <c r="C3" s="713"/>
      <c r="D3" s="713"/>
      <c r="E3" s="713"/>
      <c r="F3" s="713"/>
      <c r="G3" s="713"/>
      <c r="H3" s="713"/>
      <c r="I3" s="713"/>
      <c r="J3" s="713"/>
      <c r="K3" s="714"/>
    </row>
    <row r="4" spans="1:11" s="5" customFormat="1" ht="51">
      <c r="A4" s="292" t="s">
        <v>67</v>
      </c>
      <c r="B4" s="45" t="s">
        <v>68</v>
      </c>
      <c r="C4" s="45" t="s">
        <v>76</v>
      </c>
      <c r="D4" s="46" t="s">
        <v>69</v>
      </c>
      <c r="E4" s="46" t="s">
        <v>70</v>
      </c>
      <c r="F4" s="45" t="s">
        <v>14</v>
      </c>
      <c r="G4" s="46" t="s">
        <v>71</v>
      </c>
      <c r="H4" s="62" t="s">
        <v>72</v>
      </c>
      <c r="I4" s="46" t="s">
        <v>73</v>
      </c>
      <c r="J4" s="46" t="s">
        <v>74</v>
      </c>
      <c r="K4" s="46" t="s">
        <v>75</v>
      </c>
    </row>
    <row r="5" spans="1:13" s="35" customFormat="1" ht="25.5">
      <c r="A5" s="69">
        <v>1</v>
      </c>
      <c r="B5" s="293" t="s">
        <v>1182</v>
      </c>
      <c r="C5" s="102" t="s">
        <v>1187</v>
      </c>
      <c r="D5" s="294" t="s">
        <v>1183</v>
      </c>
      <c r="E5" s="103" t="s">
        <v>1184</v>
      </c>
      <c r="F5" s="295">
        <v>2017</v>
      </c>
      <c r="G5" s="68" t="s">
        <v>1185</v>
      </c>
      <c r="H5" s="296">
        <v>51066.51</v>
      </c>
      <c r="I5" s="68"/>
      <c r="J5" s="297" t="s">
        <v>194</v>
      </c>
      <c r="K5" s="297" t="s">
        <v>1186</v>
      </c>
      <c r="L5" s="36"/>
      <c r="M5" s="36"/>
    </row>
    <row r="6" spans="1:13" s="35" customFormat="1" ht="25.5">
      <c r="A6" s="69">
        <v>2</v>
      </c>
      <c r="B6" s="293" t="s">
        <v>1179</v>
      </c>
      <c r="C6" s="102" t="s">
        <v>1187</v>
      </c>
      <c r="D6" s="298" t="s">
        <v>1180</v>
      </c>
      <c r="E6" s="103" t="s">
        <v>1181</v>
      </c>
      <c r="F6" s="295">
        <v>2018</v>
      </c>
      <c r="G6" s="68"/>
      <c r="H6" s="296">
        <v>100881.6</v>
      </c>
      <c r="I6" s="68"/>
      <c r="J6" s="297"/>
      <c r="K6" s="297" t="s">
        <v>1186</v>
      </c>
      <c r="L6" s="36"/>
      <c r="M6" s="36"/>
    </row>
    <row r="7" spans="1:13" s="5" customFormat="1" ht="25.5">
      <c r="A7" s="69">
        <v>3</v>
      </c>
      <c r="B7" s="69" t="s">
        <v>518</v>
      </c>
      <c r="C7" s="102" t="s">
        <v>1187</v>
      </c>
      <c r="D7" s="102"/>
      <c r="E7" s="103"/>
      <c r="F7" s="104">
        <v>2013</v>
      </c>
      <c r="G7" s="105"/>
      <c r="H7" s="106">
        <v>43586.43</v>
      </c>
      <c r="I7" s="61"/>
      <c r="J7" s="105"/>
      <c r="K7" s="105" t="s">
        <v>149</v>
      </c>
      <c r="L7" s="39"/>
      <c r="M7" s="39"/>
    </row>
    <row r="8" spans="1:13" s="5" customFormat="1" ht="12.75">
      <c r="A8" s="69">
        <v>4</v>
      </c>
      <c r="B8" s="69" t="s">
        <v>586</v>
      </c>
      <c r="C8" s="102" t="s">
        <v>1187</v>
      </c>
      <c r="D8" s="102"/>
      <c r="E8" s="103"/>
      <c r="F8" s="104">
        <v>2007</v>
      </c>
      <c r="G8" s="105"/>
      <c r="H8" s="106">
        <v>15971.98</v>
      </c>
      <c r="I8" s="61"/>
      <c r="J8" s="105"/>
      <c r="K8" s="105" t="s">
        <v>587</v>
      </c>
      <c r="L8" s="39"/>
      <c r="M8" s="39"/>
    </row>
    <row r="9" spans="1:13" s="5" customFormat="1" ht="12.75">
      <c r="A9" s="69">
        <v>5</v>
      </c>
      <c r="B9" s="69" t="s">
        <v>791</v>
      </c>
      <c r="C9" s="68" t="s">
        <v>878</v>
      </c>
      <c r="D9" s="102"/>
      <c r="E9" s="103"/>
      <c r="F9" s="104">
        <v>2017</v>
      </c>
      <c r="G9" s="105"/>
      <c r="H9" s="106">
        <v>20897.7</v>
      </c>
      <c r="I9" s="61"/>
      <c r="J9" s="105"/>
      <c r="K9" s="105"/>
      <c r="L9" s="39"/>
      <c r="M9" s="39"/>
    </row>
    <row r="10" spans="1:13" s="5" customFormat="1" ht="63.75">
      <c r="A10" s="69">
        <v>6</v>
      </c>
      <c r="B10" s="69" t="s">
        <v>359</v>
      </c>
      <c r="C10" s="68" t="s">
        <v>830</v>
      </c>
      <c r="D10" s="102" t="s">
        <v>360</v>
      </c>
      <c r="E10" s="103" t="s">
        <v>361</v>
      </c>
      <c r="F10" s="295">
        <v>2004</v>
      </c>
      <c r="G10" s="68" t="s">
        <v>362</v>
      </c>
      <c r="H10" s="106">
        <v>89520</v>
      </c>
      <c r="I10" s="61"/>
      <c r="J10" s="105" t="s">
        <v>139</v>
      </c>
      <c r="K10" s="105"/>
      <c r="L10" s="39"/>
      <c r="M10" s="39"/>
    </row>
    <row r="11" spans="1:13" s="5" customFormat="1" ht="25.5">
      <c r="A11" s="69">
        <v>7</v>
      </c>
      <c r="B11" s="69" t="s">
        <v>513</v>
      </c>
      <c r="C11" s="68" t="s">
        <v>83</v>
      </c>
      <c r="D11" s="102"/>
      <c r="E11" s="103"/>
      <c r="F11" s="299">
        <v>2001</v>
      </c>
      <c r="G11" s="68" t="s">
        <v>515</v>
      </c>
      <c r="H11" s="106">
        <v>4370.04</v>
      </c>
      <c r="I11" s="75" t="s">
        <v>492</v>
      </c>
      <c r="J11" s="105" t="s">
        <v>223</v>
      </c>
      <c r="K11" s="105" t="s">
        <v>505</v>
      </c>
      <c r="L11" s="39"/>
      <c r="M11" s="39"/>
    </row>
    <row r="12" spans="1:13" s="5" customFormat="1" ht="25.5">
      <c r="A12" s="69">
        <v>8</v>
      </c>
      <c r="B12" s="69" t="s">
        <v>514</v>
      </c>
      <c r="C12" s="68" t="s">
        <v>83</v>
      </c>
      <c r="D12" s="74" t="s">
        <v>516</v>
      </c>
      <c r="E12" s="74"/>
      <c r="F12" s="70">
        <v>2001</v>
      </c>
      <c r="G12" s="68" t="s">
        <v>515</v>
      </c>
      <c r="H12" s="72">
        <v>3550</v>
      </c>
      <c r="I12" s="75" t="s">
        <v>492</v>
      </c>
      <c r="J12" s="61" t="s">
        <v>223</v>
      </c>
      <c r="K12" s="61" t="s">
        <v>505</v>
      </c>
      <c r="L12" s="39"/>
      <c r="M12" s="39"/>
    </row>
    <row r="13" spans="1:13" s="5" customFormat="1" ht="38.25">
      <c r="A13" s="69">
        <v>9</v>
      </c>
      <c r="B13" s="300" t="s">
        <v>489</v>
      </c>
      <c r="C13" s="68" t="s">
        <v>83</v>
      </c>
      <c r="D13" s="301" t="s">
        <v>490</v>
      </c>
      <c r="E13" s="302"/>
      <c r="F13" s="299">
        <v>2008</v>
      </c>
      <c r="G13" s="303" t="s">
        <v>491</v>
      </c>
      <c r="H13" s="304">
        <v>7296.82</v>
      </c>
      <c r="I13" s="305" t="s">
        <v>492</v>
      </c>
      <c r="J13" s="306" t="s">
        <v>223</v>
      </c>
      <c r="K13" s="307" t="s">
        <v>493</v>
      </c>
      <c r="L13" s="39"/>
      <c r="M13" s="39"/>
    </row>
    <row r="14" spans="1:13" s="5" customFormat="1" ht="51">
      <c r="A14" s="69">
        <v>10</v>
      </c>
      <c r="B14" s="69" t="s">
        <v>494</v>
      </c>
      <c r="C14" s="68" t="s">
        <v>83</v>
      </c>
      <c r="D14" s="308" t="s">
        <v>495</v>
      </c>
      <c r="E14" s="309" t="s">
        <v>496</v>
      </c>
      <c r="F14" s="70">
        <v>2009</v>
      </c>
      <c r="G14" s="303" t="s">
        <v>497</v>
      </c>
      <c r="H14" s="72">
        <v>6385.48</v>
      </c>
      <c r="I14" s="307" t="s">
        <v>498</v>
      </c>
      <c r="J14" s="61" t="s">
        <v>223</v>
      </c>
      <c r="K14" s="307" t="s">
        <v>493</v>
      </c>
      <c r="L14" s="39"/>
      <c r="M14" s="39"/>
    </row>
    <row r="15" spans="1:13" s="5" customFormat="1" ht="38.25">
      <c r="A15" s="69">
        <v>11</v>
      </c>
      <c r="B15" s="69" t="s">
        <v>499</v>
      </c>
      <c r="C15" s="68" t="s">
        <v>83</v>
      </c>
      <c r="D15" s="308" t="s">
        <v>500</v>
      </c>
      <c r="E15" s="308" t="s">
        <v>501</v>
      </c>
      <c r="F15" s="299" t="s">
        <v>502</v>
      </c>
      <c r="G15" s="303" t="s">
        <v>503</v>
      </c>
      <c r="H15" s="304">
        <v>305000</v>
      </c>
      <c r="I15" s="307" t="s">
        <v>498</v>
      </c>
      <c r="J15" s="306" t="s">
        <v>223</v>
      </c>
      <c r="K15" s="307" t="s">
        <v>493</v>
      </c>
      <c r="L15" s="39"/>
      <c r="M15" s="39"/>
    </row>
    <row r="16" spans="1:13" s="5" customFormat="1" ht="25.5">
      <c r="A16" s="69">
        <v>12</v>
      </c>
      <c r="B16" s="69" t="s">
        <v>504</v>
      </c>
      <c r="C16" s="68" t="s">
        <v>83</v>
      </c>
      <c r="D16" s="308"/>
      <c r="E16" s="308"/>
      <c r="F16" s="70">
        <v>2003</v>
      </c>
      <c r="G16" s="61"/>
      <c r="H16" s="72">
        <v>9000</v>
      </c>
      <c r="I16" s="307" t="s">
        <v>498</v>
      </c>
      <c r="J16" s="61" t="s">
        <v>223</v>
      </c>
      <c r="K16" s="61" t="s">
        <v>505</v>
      </c>
      <c r="L16" s="39"/>
      <c r="M16" s="39"/>
    </row>
    <row r="17" spans="1:13" s="5" customFormat="1" ht="25.5">
      <c r="A17" s="69">
        <v>13</v>
      </c>
      <c r="B17" s="69" t="s">
        <v>506</v>
      </c>
      <c r="C17" s="68" t="s">
        <v>83</v>
      </c>
      <c r="D17" s="308" t="s">
        <v>507</v>
      </c>
      <c r="E17" s="308" t="s">
        <v>508</v>
      </c>
      <c r="F17" s="299">
        <v>2010</v>
      </c>
      <c r="G17" s="306"/>
      <c r="H17" s="304">
        <v>51045</v>
      </c>
      <c r="I17" s="307" t="s">
        <v>498</v>
      </c>
      <c r="J17" s="306" t="s">
        <v>223</v>
      </c>
      <c r="K17" s="306" t="s">
        <v>505</v>
      </c>
      <c r="L17" s="39"/>
      <c r="M17" s="39"/>
    </row>
    <row r="18" spans="1:13" s="5" customFormat="1" ht="51">
      <c r="A18" s="69">
        <v>14</v>
      </c>
      <c r="B18" s="69" t="s">
        <v>509</v>
      </c>
      <c r="C18" s="68" t="s">
        <v>83</v>
      </c>
      <c r="D18" s="71" t="s">
        <v>510</v>
      </c>
      <c r="E18" s="71" t="s">
        <v>511</v>
      </c>
      <c r="F18" s="70" t="s">
        <v>512</v>
      </c>
      <c r="G18" s="61"/>
      <c r="H18" s="72">
        <v>14000</v>
      </c>
      <c r="I18" s="307" t="s">
        <v>498</v>
      </c>
      <c r="J18" s="61" t="s">
        <v>223</v>
      </c>
      <c r="K18" s="61" t="s">
        <v>505</v>
      </c>
      <c r="L18" s="39"/>
      <c r="M18" s="39"/>
    </row>
    <row r="19" ht="13.5" thickBot="1"/>
    <row r="20" spans="5:8" ht="13.5" thickBot="1">
      <c r="E20" s="715" t="s">
        <v>544</v>
      </c>
      <c r="F20" s="716"/>
      <c r="G20" s="716"/>
      <c r="H20" s="94">
        <f>SUM(H5:H19)</f>
        <v>722571.56</v>
      </c>
    </row>
  </sheetData>
  <sheetProtection/>
  <mergeCells count="3">
    <mergeCell ref="A1:F1"/>
    <mergeCell ref="A3:K3"/>
    <mergeCell ref="E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140625" style="0" customWidth="1"/>
    <col min="2" max="2" width="35.140625" style="0" customWidth="1"/>
    <col min="3" max="3" width="43.7109375" style="0" customWidth="1"/>
  </cols>
  <sheetData>
    <row r="1" ht="12.75">
      <c r="C1" s="13" t="s">
        <v>21</v>
      </c>
    </row>
    <row r="3" ht="13.5" thickBot="1"/>
    <row r="4" spans="1:3" ht="26.25" thickBot="1">
      <c r="A4" s="80" t="s">
        <v>12</v>
      </c>
      <c r="B4" s="81" t="s">
        <v>19</v>
      </c>
      <c r="C4" s="82" t="s">
        <v>20</v>
      </c>
    </row>
    <row r="5" spans="1:9" ht="13.5" customHeight="1" thickBot="1">
      <c r="A5" s="78"/>
      <c r="B5" s="79" t="s">
        <v>1187</v>
      </c>
      <c r="C5" s="84"/>
      <c r="D5" s="16"/>
      <c r="E5" s="16"/>
      <c r="F5" s="16"/>
      <c r="G5" s="16"/>
      <c r="H5" s="16"/>
      <c r="I5" s="73"/>
    </row>
    <row r="6" spans="1:3" ht="13.5" thickBot="1">
      <c r="A6" s="83">
        <v>1</v>
      </c>
      <c r="B6" s="42" t="s">
        <v>380</v>
      </c>
      <c r="C6" s="86" t="s">
        <v>381</v>
      </c>
    </row>
    <row r="7" spans="1:8" ht="13.5" customHeight="1" thickBot="1">
      <c r="A7" s="78"/>
      <c r="B7" s="88" t="s">
        <v>86</v>
      </c>
      <c r="C7" s="89"/>
      <c r="D7" s="16"/>
      <c r="E7" s="16"/>
      <c r="F7" s="16"/>
      <c r="G7" s="16"/>
      <c r="H7" s="16"/>
    </row>
    <row r="8" spans="1:3" ht="38.25">
      <c r="A8" s="83">
        <v>2</v>
      </c>
      <c r="B8" s="41" t="s">
        <v>413</v>
      </c>
      <c r="C8" s="86" t="s">
        <v>414</v>
      </c>
    </row>
    <row r="9" spans="1:3" ht="26.25" thickBot="1">
      <c r="A9" s="85">
        <v>3</v>
      </c>
      <c r="B9" s="90" t="s">
        <v>415</v>
      </c>
      <c r="C9" s="87"/>
    </row>
    <row r="10" spans="1:3" ht="13.5" thickBot="1">
      <c r="A10" s="717" t="s">
        <v>82</v>
      </c>
      <c r="B10" s="717"/>
      <c r="C10" s="718"/>
    </row>
    <row r="11" spans="1:3" ht="12.75">
      <c r="A11" s="93"/>
      <c r="B11" s="93" t="s">
        <v>684</v>
      </c>
      <c r="C11" s="131" t="s">
        <v>685</v>
      </c>
    </row>
    <row r="12" spans="1:3" ht="12.75">
      <c r="A12" s="93"/>
      <c r="B12" s="93"/>
      <c r="C12" s="131" t="s">
        <v>686</v>
      </c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beata.choscinska</cp:lastModifiedBy>
  <cp:lastPrinted>2018-10-01T15:00:10Z</cp:lastPrinted>
  <dcterms:created xsi:type="dcterms:W3CDTF">2004-04-21T13:58:08Z</dcterms:created>
  <dcterms:modified xsi:type="dcterms:W3CDTF">2018-11-27T09:06:38Z</dcterms:modified>
  <cp:category/>
  <cp:version/>
  <cp:contentType/>
  <cp:contentStatus/>
</cp:coreProperties>
</file>